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LANEACION-MUNICIPAL\Documents\2024 PLANEACION COMPARTIDA\2025 Compartida\CUENTA PUBLICA\1er Trimestre\FTI_SGA_01_2025\"/>
    </mc:Choice>
  </mc:AlternateContent>
  <xr:revisionPtr revIDLastSave="0" documentId="13_ncr:1_{95F7C139-A57F-4F60-A737-32B01F6345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T_1 GCJSA1 " sheetId="14" r:id="rId1"/>
    <sheet name="DES01 2025" sheetId="1" r:id="rId2"/>
  </sheets>
  <definedNames>
    <definedName name="_xlnm._FilterDatabase" localSheetId="1" hidden="1">'DES01 2025'!$A$3:$AR$3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G6" i="14"/>
  <c r="C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O6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K5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A170" i="1" l="1"/>
  <c r="AA169" i="1"/>
  <c r="AA168" i="1"/>
  <c r="AA167" i="1"/>
  <c r="AA166" i="1"/>
  <c r="AA165" i="1"/>
  <c r="AA164" i="1"/>
  <c r="AA158" i="1"/>
  <c r="AA157" i="1"/>
  <c r="AA155" i="1"/>
  <c r="AA152" i="1"/>
  <c r="AA149" i="1"/>
  <c r="AQ178" i="1"/>
  <c r="AR178" i="1" s="1"/>
  <c r="AN178" i="1"/>
  <c r="AO178" i="1" s="1"/>
  <c r="AJ178" i="1"/>
  <c r="AK178" i="1" s="1"/>
  <c r="AF178" i="1"/>
  <c r="AG178" i="1" s="1"/>
  <c r="AB178" i="1"/>
  <c r="AC178" i="1" s="1"/>
  <c r="AQ177" i="1"/>
  <c r="AR177" i="1" s="1"/>
  <c r="AN177" i="1"/>
  <c r="AO177" i="1" s="1"/>
  <c r="AJ177" i="1"/>
  <c r="AK177" i="1" s="1"/>
  <c r="AF177" i="1"/>
  <c r="AG177" i="1" s="1"/>
  <c r="AB177" i="1"/>
  <c r="AC177" i="1" s="1"/>
  <c r="AQ176" i="1"/>
  <c r="AR176" i="1" s="1"/>
  <c r="AN176" i="1"/>
  <c r="AO176" i="1" s="1"/>
  <c r="AJ176" i="1"/>
  <c r="AK176" i="1" s="1"/>
  <c r="AF176" i="1"/>
  <c r="AG176" i="1" s="1"/>
  <c r="AB176" i="1"/>
  <c r="AC176" i="1" s="1"/>
  <c r="AP175" i="1"/>
  <c r="AQ175" i="1" s="1"/>
  <c r="AR175" i="1" s="1"/>
  <c r="AN175" i="1"/>
  <c r="AO175" i="1" s="1"/>
  <c r="AJ175" i="1"/>
  <c r="AK175" i="1" s="1"/>
  <c r="AF175" i="1"/>
  <c r="AG175" i="1" s="1"/>
  <c r="AB175" i="1"/>
  <c r="AC175" i="1" s="1"/>
  <c r="AQ174" i="1"/>
  <c r="AR174" i="1" s="1"/>
  <c r="AN174" i="1"/>
  <c r="AO174" i="1" s="1"/>
  <c r="AJ174" i="1"/>
  <c r="AK174" i="1" s="1"/>
  <c r="AF174" i="1"/>
  <c r="AG174" i="1" s="1"/>
  <c r="AB174" i="1"/>
  <c r="AC174" i="1" s="1"/>
  <c r="AQ173" i="1"/>
  <c r="AR173" i="1" s="1"/>
  <c r="AN173" i="1"/>
  <c r="AO173" i="1" s="1"/>
  <c r="AJ173" i="1"/>
  <c r="AK173" i="1" s="1"/>
  <c r="AF173" i="1"/>
  <c r="AG173" i="1" s="1"/>
  <c r="AB173" i="1"/>
  <c r="AC173" i="1" s="1"/>
  <c r="AQ172" i="1"/>
  <c r="AR172" i="1" s="1"/>
  <c r="AN172" i="1"/>
  <c r="AO172" i="1" s="1"/>
  <c r="AJ172" i="1"/>
  <c r="AK172" i="1" s="1"/>
  <c r="AF172" i="1"/>
  <c r="AG172" i="1" s="1"/>
  <c r="AB172" i="1"/>
  <c r="AC172" i="1" s="1"/>
  <c r="AQ171" i="1"/>
  <c r="AR171" i="1" s="1"/>
  <c r="AN171" i="1"/>
  <c r="AO171" i="1" s="1"/>
  <c r="AJ171" i="1"/>
  <c r="AK171" i="1" s="1"/>
  <c r="AF171" i="1"/>
  <c r="AG171" i="1" s="1"/>
  <c r="AB171" i="1"/>
  <c r="AQ170" i="1"/>
  <c r="AR170" i="1" s="1"/>
  <c r="AN170" i="1"/>
  <c r="AO170" i="1" s="1"/>
  <c r="AJ170" i="1"/>
  <c r="AK170" i="1" s="1"/>
  <c r="AF170" i="1"/>
  <c r="AG170" i="1" s="1"/>
  <c r="AQ169" i="1"/>
  <c r="AR169" i="1" s="1"/>
  <c r="AN169" i="1"/>
  <c r="AO169" i="1" s="1"/>
  <c r="AJ169" i="1"/>
  <c r="AK169" i="1" s="1"/>
  <c r="AF169" i="1"/>
  <c r="AG169" i="1" s="1"/>
  <c r="AQ168" i="1"/>
  <c r="AR168" i="1" s="1"/>
  <c r="AN168" i="1"/>
  <c r="AO168" i="1" s="1"/>
  <c r="AJ168" i="1"/>
  <c r="AK168" i="1" s="1"/>
  <c r="AF168" i="1"/>
  <c r="AG168" i="1" s="1"/>
  <c r="AQ167" i="1"/>
  <c r="AR167" i="1" s="1"/>
  <c r="AN167" i="1"/>
  <c r="AO167" i="1" s="1"/>
  <c r="AJ167" i="1"/>
  <c r="AK167" i="1" s="1"/>
  <c r="AF167" i="1"/>
  <c r="AG167" i="1" s="1"/>
  <c r="AQ166" i="1"/>
  <c r="AR166" i="1" s="1"/>
  <c r="AN166" i="1"/>
  <c r="AO166" i="1" s="1"/>
  <c r="AJ166" i="1"/>
  <c r="AK166" i="1" s="1"/>
  <c r="AF166" i="1"/>
  <c r="AG166" i="1" s="1"/>
  <c r="AQ165" i="1"/>
  <c r="AR165" i="1" s="1"/>
  <c r="AN165" i="1"/>
  <c r="AO165" i="1" s="1"/>
  <c r="AJ165" i="1"/>
  <c r="AK165" i="1" s="1"/>
  <c r="AF165" i="1"/>
  <c r="AG165" i="1" s="1"/>
  <c r="AQ164" i="1"/>
  <c r="AR164" i="1" s="1"/>
  <c r="AN164" i="1"/>
  <c r="AO164" i="1" s="1"/>
  <c r="AJ164" i="1"/>
  <c r="AK164" i="1" s="1"/>
  <c r="AF164" i="1"/>
  <c r="AG164" i="1" s="1"/>
  <c r="AQ163" i="1"/>
  <c r="AR163" i="1" s="1"/>
  <c r="AN163" i="1"/>
  <c r="AO163" i="1" s="1"/>
  <c r="AJ163" i="1"/>
  <c r="AK163" i="1" s="1"/>
  <c r="AF163" i="1"/>
  <c r="AG163" i="1" s="1"/>
  <c r="AQ162" i="1"/>
  <c r="AR162" i="1" s="1"/>
  <c r="AN162" i="1"/>
  <c r="AO162" i="1" s="1"/>
  <c r="AJ162" i="1"/>
  <c r="AK162" i="1" s="1"/>
  <c r="AF162" i="1"/>
  <c r="AG162" i="1" s="1"/>
  <c r="AQ161" i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AC171" i="1" l="1"/>
  <c r="BZ37" i="14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A12" i="14"/>
  <c r="G9" i="14"/>
  <c r="K9" i="14" s="1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G7" i="14"/>
  <c r="K7" i="14" s="1"/>
  <c r="O7" i="14" s="1"/>
  <c r="S7" i="14" s="1"/>
  <c r="W7" i="14" s="1"/>
  <c r="AA7" i="14" s="1"/>
  <c r="AE7" i="14" s="1"/>
  <c r="AI7" i="14" s="1"/>
  <c r="AM7" i="14" s="1"/>
  <c r="O5" i="14"/>
  <c r="S5" i="14" s="1"/>
  <c r="W5" i="14" s="1"/>
  <c r="AA5" i="14" s="1"/>
  <c r="AE5" i="14" s="1"/>
  <c r="AI5" i="14" s="1"/>
  <c r="AM5" i="14" s="1"/>
  <c r="AQ5" i="14" s="1"/>
  <c r="AU5" i="14" s="1"/>
  <c r="AY5" i="14" s="1"/>
  <c r="BC5" i="14" s="1"/>
  <c r="BG5" i="14" s="1"/>
  <c r="BK5" i="14" s="1"/>
  <c r="BO5" i="14" s="1"/>
  <c r="BS5" i="14" s="1"/>
  <c r="BW5" i="14" s="1"/>
  <c r="CA5" i="14" s="1"/>
  <c r="CE5" i="14" s="1"/>
  <c r="CI5" i="14" s="1"/>
  <c r="CM5" i="14" s="1"/>
  <c r="CQ5" i="14" s="1"/>
  <c r="CU5" i="14" s="1"/>
  <c r="CY5" i="14" s="1"/>
  <c r="DC5" i="14" s="1"/>
  <c r="DG5" i="14" s="1"/>
  <c r="DK5" i="14" s="1"/>
  <c r="DO5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<sst xmlns="http://schemas.openxmlformats.org/spreadsheetml/2006/main" count="2284" uniqueCount="437">
  <si>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</si>
  <si>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</si>
  <si>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</si>
  <si>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</si>
  <si>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</si>
  <si>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</si>
  <si>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</si>
  <si>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</si>
  <si>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</si>
  <si>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</si>
  <si>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</si>
  <si>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</si>
  <si>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</si>
  <si>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</si>
  <si>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</si>
  <si>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</si>
  <si>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</si>
  <si>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</si>
  <si>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</si>
  <si>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</si>
  <si>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</si>
  <si>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</si>
  <si>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</si>
  <si>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</si>
  <si>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</si>
  <si>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</si>
  <si>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</si>
  <si>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</si>
  <si>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</si>
  <si>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</si>
  <si>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</si>
  <si>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</si>
  <si>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</si>
  <si>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</si>
  <si>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</si>
  <si>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</si>
  <si>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</si>
  <si>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</si>
  <si>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</si>
  <si>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</si>
  <si>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</si>
  <si>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Estratégico</t>
  </si>
  <si>
    <t>Eficacia</t>
  </si>
  <si>
    <t>Anual</t>
  </si>
  <si>
    <t>Ascendente</t>
  </si>
  <si>
    <t>Porcentaje</t>
  </si>
  <si>
    <t xml:space="preserve">Eficiencia </t>
  </si>
  <si>
    <t>Trimestral</t>
  </si>
  <si>
    <t xml:space="preserve">Índice de cumplimiento en materia de obligaciones en materia de trasparencia gubernamental. </t>
  </si>
  <si>
    <t xml:space="preserve">Se refiere al índice de cumplimiento de las obligaciones en materia de transparencia gubernamental en el municipio de Santiago de Anaya. </t>
  </si>
  <si>
    <t>Dar respuesta a las solicitudes de información en cumplimiento a la normatividad en la materia.</t>
  </si>
  <si>
    <t xml:space="preserve">Mide el porcentaje de difusión de información del art. 69 y 70 de la ley de transparencia y acceso a la información pública para garantizar el derecho al acceso a la información en posesión de los sujetos obligados </t>
  </si>
  <si>
    <t>No disponible</t>
  </si>
  <si>
    <t>Indica la capacidad para programas y atender audiencias sobre temas que requiere la ciudadanía.</t>
  </si>
  <si>
    <t xml:space="preserve">Gestión </t>
  </si>
  <si>
    <t>Semestral</t>
  </si>
  <si>
    <t xml:space="preserve">No disponible </t>
  </si>
  <si>
    <t>Evaluar las operaciones y actos administrativos, detectar áreas de oportunidad para minimizar los riesgos y evitar observaciones por las entidades fiscalizadoras.</t>
  </si>
  <si>
    <t xml:space="preserve">Indica la capacidad de realizar las auditorias internas programadas para evaluar los actos y operaciones de la administración municipal. </t>
  </si>
  <si>
    <t>%AR=( Recaudación año actual - recaudación año anterior) /(recaudación año anterior *100)</t>
  </si>
  <si>
    <t xml:space="preserve">Indica el crecimiento de la recaudación del municipio en el ejercicio fiscal sobre el año anterior inmediato    </t>
  </si>
  <si>
    <t xml:space="preserve">Mantener actualizado el sistema para incentivar el pago de impuestos y aumentar la recaudación. </t>
  </si>
  <si>
    <t xml:space="preserve">Base de datos, carpeta por predio. Poa. </t>
  </si>
  <si>
    <t>Indica el porcentaje de mecanismos de participación ciudadana realizados para fortalecer los procesos de planeación democrática en el municipio.</t>
  </si>
  <si>
    <t>Mide el total de sesiones del COPLADEM con el fin de realizar acciones para el desarrollo del municipio de Santiago de Anaya.</t>
  </si>
  <si>
    <t xml:space="preserve">Porcentaje </t>
  </si>
  <si>
    <t xml:space="preserve">Semestral </t>
  </si>
  <si>
    <t xml:space="preserve">Este indicador busca conocer el porcentaje de atención de las solicitudes de intervención de los elementos de seguridad pública </t>
  </si>
  <si>
    <t>Vincular seguridad pública, autoridades civiles y grupos vecinales.</t>
  </si>
  <si>
    <t xml:space="preserve">Brindar seguridad y confianza en las instituciones educativas. </t>
  </si>
  <si>
    <t>Mide el total de visitas para el  resguardos de instituciones educativas con la finalidad de prevenir el robo y demás actos en las instalaciones educativas.</t>
  </si>
  <si>
    <t xml:space="preserve">Se refiere al porcentaje de resguardos de eventos, ferias y eventos culturales con la finalidad de asegurar la paz social en los eventos. </t>
  </si>
  <si>
    <t>EJE TRANSVERSAL SERVICIOS PÚBLICOS MUNICIPALES INTEGRALES Y SOSTENIBLES</t>
  </si>
  <si>
    <t>Programa Operativo de Administración Municipal</t>
  </si>
  <si>
    <t>Administración Municipal</t>
  </si>
  <si>
    <t xml:space="preserve">Bitácoras, reportes mensuales e Informe de Gobierno. POA. </t>
  </si>
  <si>
    <t xml:space="preserve">ACTIVIDAD 4.2. </t>
  </si>
  <si>
    <t>Mejorar la imagen del municipio mediante el mantenimiento y restauración adecuado de los espacios públicos destinados a la convivencia social y a la recreación.</t>
  </si>
  <si>
    <t>ADMON168</t>
  </si>
  <si>
    <t>Se refiere al porcentaje de jornadas de mantenimiento a parques y jardines  del Municipio.</t>
  </si>
  <si>
    <t>COMPONENTE 5.</t>
  </si>
  <si>
    <t>Ampliar, rehabilitar y dar mantenimiento adecuado a la red de alumbrado público en las comunidades del municipio</t>
  </si>
  <si>
    <t>ADMON169</t>
  </si>
  <si>
    <t>Se refiere  al porcentaje de acciones encaminadas a mejorar los servicios de alumbrado público.</t>
  </si>
  <si>
    <t>ACTIVIDAD 5.1.</t>
  </si>
  <si>
    <t>Suministrar luminarias con tecnología LED para el alumbrado público en las comunidades del municipio.</t>
  </si>
  <si>
    <t>ADMON170</t>
  </si>
  <si>
    <t xml:space="preserve">Porcentaje de lámparas nuevas instaladas en las diferentes comunidades. </t>
  </si>
  <si>
    <t>Se refiere al porcentaje de instalaciones y/o mantenimiento de lámparas a las diferentes comunidades.</t>
  </si>
  <si>
    <t>COMPONENTE 6</t>
  </si>
  <si>
    <t>Fortalecer el desarrollo institucional y profesionalización de los servidores públicos vinculados a la gobernanza</t>
  </si>
  <si>
    <t>ADMON171</t>
  </si>
  <si>
    <t xml:space="preserve">Mide el avance de capacitaciones para la detención de áreas de oportunidad de los servidores públicos. </t>
  </si>
  <si>
    <t>Listas de asistencia, Constancias. Reportes de capacitación.</t>
  </si>
  <si>
    <t xml:space="preserve">ACTIVIDAD 6.1 </t>
  </si>
  <si>
    <t>Realizar y elaborar procedimientos de detección
de necesidades de capacitación.</t>
  </si>
  <si>
    <t>ADMON172</t>
  </si>
  <si>
    <t xml:space="preserve">Se refiere al porcentaje del personal interesado en tomar una capacitación en los diversos  temas para su mejor desarrollo de sus funciones así como la profesionalización municipal. </t>
  </si>
  <si>
    <t xml:space="preserve">Reporte generado de la detección de necesidades. </t>
  </si>
  <si>
    <t>COMPONENTE 7.</t>
  </si>
  <si>
    <t xml:space="preserve">Regularizar las unidades económicas mediante licencias de funcionamiento. </t>
  </si>
  <si>
    <t>ADMON173</t>
  </si>
  <si>
    <t xml:space="preserve">Se refiere al porcentaje de comercios que esta regulados mediante la otorgación de licencia de funcionamiento en el municipio sobre el total de establecimientos. </t>
  </si>
  <si>
    <t>Reportes mensuales, POA, Informe de Gobierno</t>
  </si>
  <si>
    <t>ACTIVIDAD 7.1</t>
  </si>
  <si>
    <t xml:space="preserve">Fomentar el pago de licencias a los comercios establecidos y semi establecidos en el municipio. </t>
  </si>
  <si>
    <t>ADMON174</t>
  </si>
  <si>
    <t xml:space="preserve">Porcentaje de licencias de funcionamiento otorgadas  
</t>
  </si>
  <si>
    <t>Mide el porcentaje de licencias de funcionamiento otorgadas a comercios para regularizar y tener el padrón de funcionamientos.</t>
  </si>
  <si>
    <t>ACTIVIDAD 7.2</t>
  </si>
  <si>
    <t>Regular los comercios semifijos a través de un análisis de posible autorización, y una recaudación mejor en favor del municipio.</t>
  </si>
  <si>
    <t>ADMON175</t>
  </si>
  <si>
    <t>Se refiere al porcentaje de cobro de piso en vía pública, comercio semifijo y ambulante para regularizar y controlar el comercio local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</si>
  <si>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</si>
  <si>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</si>
  <si>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</si>
  <si>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</si>
  <si>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</si>
  <si>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</si>
  <si>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</si>
  <si>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</si>
  <si>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</si>
  <si>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</si>
  <si>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</si>
  <si>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</si>
  <si>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</si>
  <si>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</si>
  <si>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</si>
  <si>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</si>
  <si>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</si>
  <si>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</si>
  <si>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</si>
  <si>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</si>
  <si>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</si>
  <si>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</si>
  <si>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</si>
  <si>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</si>
  <si>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</si>
  <si>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</si>
  <si>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</si>
  <si>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</si>
  <si>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</si>
  <si>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</si>
  <si>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</si>
  <si>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</si>
  <si>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</si>
  <si>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</si>
  <si>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</si>
  <si>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</si>
  <si>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</si>
  <si>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</si>
  <si>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</si>
  <si>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>EJERCICIO 2025</t>
  </si>
  <si>
    <t>(Índice de cumplimiento anterior/ Índice de cumplimiento actual)*100</t>
  </si>
  <si>
    <t xml:space="preserve">Porcentaje de solicitudes de información atendidas . </t>
  </si>
  <si>
    <t>%RI=(Reportes de difusión realizados/reportes de difusión obligados) *100</t>
  </si>
  <si>
    <t>%AA=(Total de audiencias atendidas/Total de audiencias  programadas)*100</t>
  </si>
  <si>
    <t>PAIR=(Total de auditorias realizadas/Total de auditorias proyectadas) *100</t>
  </si>
  <si>
    <t>%NR=( Total de registros de predios realizados/Total de registro proyectados) *100</t>
  </si>
  <si>
    <t>%CIP=(Total de cobros realizados/Total de cobros programados)*100</t>
  </si>
  <si>
    <t xml:space="preserve">Se refiere al total de cobros de impuesto predial realizados lo que permita incrementar la recaudación del municipio, logrado la participación de los impuestos de la ciudadanía. </t>
  </si>
  <si>
    <t>%MPR=(Total de mecanismos realizados/ Total de mecanismos planeados) *100</t>
  </si>
  <si>
    <t xml:space="preserve">%AR=(Total de sesiones realizadas /Total de sesiones programadas )*100  </t>
  </si>
  <si>
    <t>PAC= (Total de llamadas de atención ciudadana recibidas / Total de llamadas de atención ciudadana atendidas en tiempo)*100</t>
  </si>
  <si>
    <t>Se refiere al porcentaje de servicios de oportunos al sofoque de incendios evitando su prolongación dentro y fuera del municipio.</t>
  </si>
  <si>
    <t>Se refiere al porcentaje de servicios de retiro y reubicación de fauna a su habitat previniendo la exposición de la población y el cuidadado de las especies.</t>
  </si>
  <si>
    <t xml:space="preserve">Porcentaje de jornadas de mantenimiento a parques y jardines en las localidades del municipio. </t>
  </si>
  <si>
    <t>P JMPJ = (Total de jornadas de mantenimiento  realizadas / Total de jornadas de limpieza proyectadas) *100</t>
  </si>
  <si>
    <t xml:space="preserve">Porcentaje de servicios realizados para mejorar el alumbrado público en las diferentes comunidades. </t>
  </si>
  <si>
    <t>PSAP= (Total de acciones para atender los servicios de alumbrado público /  Total de acciones proyectadas para los servicios de alumbrado publico)*100</t>
  </si>
  <si>
    <t>PLI= (Total de instalación de lámparas realizadas / Total de instalaciones de lámparas proyectadas) *100</t>
  </si>
  <si>
    <t>PSPC=(Total de capacitaciones impartidas al persona del ayuntamiento  / Total de capacitaciones programadas a los servidores públicos)*100</t>
  </si>
  <si>
    <t>PDC=( Total de servidores públicos que se capacitan / Total de personal de ayuntamiento Municipal)*100 .</t>
  </si>
  <si>
    <t>Porcentaje de establecimientos comerciales regulados en el municipio</t>
  </si>
  <si>
    <t>PEC= (Total de establecimientos regulados/ Total de establecimientos económicos en el Municipio de Santiago de Anaya) *100</t>
  </si>
  <si>
    <t>PLF= (Total de  licencias de funcionamiento otorgadas / Total de licencias de funcionamiento proyectadas a otorgar)  *100</t>
  </si>
  <si>
    <t>Porcentajes de permisos temporales entregados a comercios  semifijos y ambulantes</t>
  </si>
  <si>
    <t>PPTC= (Total de permisos temporales entregados  / Total de permisos temporales solicitados) * 100</t>
  </si>
  <si>
    <t>4to trimestre</t>
  </si>
  <si>
    <t>100%
624 Servicios</t>
  </si>
  <si>
    <t xml:space="preserve">Porcentaje de capacitaciones realizadas en temas de  competencia y habilidades generales. </t>
  </si>
  <si>
    <t xml:space="preserve">Porcentaje de servidores públicos capacitados en el ayuntamiento. </t>
  </si>
  <si>
    <t>ARQ. DANAY SARAI ÁNGELES HERNÁNDEZ
PRESIDENTA MUNICIPAL</t>
  </si>
  <si>
    <t>GCJSA1 UN GOBIERNO CERCANO, JUSTO Y HONESTO DE LA MANO CON EL PUEBLO DE SANTIAGO DE ANAYA</t>
  </si>
  <si>
    <t>UN GOBIERNO CERCANO, JUSTO Y HONESTO DE LA MANO CON EL PUEBLO DE SANTIAGO DE ANAYA</t>
  </si>
  <si>
    <t xml:space="preserve">GCJSA1 </t>
  </si>
  <si>
    <t>EJE 1: UN GOBIERNO CERCANO, JUSTO Y HONESTO DE LA MANO CON EL PUEBLO DE SANTIAGO DE ANAYA</t>
  </si>
  <si>
    <t>PLANEACIÓN MUNICIPAL/ATENCIÓN AL PUEBLO</t>
  </si>
  <si>
    <t>PLANEACIÓN MUNICIPAL</t>
  </si>
  <si>
    <t xml:space="preserve">DESPACHO DE LA PRESIDENCIA </t>
  </si>
  <si>
    <t>COMUNICACIÓN SOCIAL</t>
  </si>
  <si>
    <t>RECURSOS HUMANOS</t>
  </si>
  <si>
    <t xml:space="preserve">ÓRGANO INTERNO DE CONTROL </t>
  </si>
  <si>
    <t>ADMINISTRACIÓN MUNICIPAL</t>
  </si>
  <si>
    <t xml:space="preserve">SECRETARIA GENERAL </t>
  </si>
  <si>
    <t xml:space="preserve">UNIDAD DE TRANSPARENCIA </t>
  </si>
  <si>
    <t xml:space="preserve">ARCHIVO </t>
  </si>
  <si>
    <t>CATASTRO</t>
  </si>
  <si>
    <t xml:space="preserve">ENCARGADA DE PBR-PLANEACIÓN MUNICIPAL </t>
  </si>
  <si>
    <t xml:space="preserve">SEGURIDAD PÚBICA Y TRANSITO MUNICIPAL </t>
  </si>
  <si>
    <t>PROTECCIÓN CIVIL</t>
  </si>
  <si>
    <t xml:space="preserve">CONCILIACIÓN MUNICIPAL </t>
  </si>
  <si>
    <t>Fin</t>
  </si>
  <si>
    <t>Propósito</t>
  </si>
  <si>
    <t>Componente 1</t>
  </si>
  <si>
    <t>Actividad 1.1</t>
  </si>
  <si>
    <t>Actividad 1.2</t>
  </si>
  <si>
    <t>Componente 2</t>
  </si>
  <si>
    <t>Actividad 2.1</t>
  </si>
  <si>
    <t>Actividad 2.2</t>
  </si>
  <si>
    <t>Actividad 2.3</t>
  </si>
  <si>
    <t>Actividad 2.4</t>
  </si>
  <si>
    <t>Componente 3</t>
  </si>
  <si>
    <t>Actividad 3.1</t>
  </si>
  <si>
    <t>Actividad 3.2</t>
  </si>
  <si>
    <t>Actividad 3.3</t>
  </si>
  <si>
    <t>Actividad 3.4</t>
  </si>
  <si>
    <t>Componente 4</t>
  </si>
  <si>
    <t>Actividad 4.1</t>
  </si>
  <si>
    <t>Actividad 4.2</t>
  </si>
  <si>
    <t>Actividad 4.3</t>
  </si>
  <si>
    <t>Actividad 4.4</t>
  </si>
  <si>
    <t>Componente 5</t>
  </si>
  <si>
    <t>Actividad 5.1</t>
  </si>
  <si>
    <t>Actividad 5.2</t>
  </si>
  <si>
    <t>Actividad 5.3</t>
  </si>
  <si>
    <t>Actividad 5.4</t>
  </si>
  <si>
    <t>Actividad 5.5</t>
  </si>
  <si>
    <t>Actividad 5.6</t>
  </si>
  <si>
    <t>Componente 6</t>
  </si>
  <si>
    <t>Actividad 6.1</t>
  </si>
  <si>
    <t>Actividad 6.2</t>
  </si>
  <si>
    <t>Contribuir al fortalecimiento de la confianza y participación ciudadana mediante la implementación de mecanismos de transparencia y comunicación, garantizando el acceso  en tiempo y forma de la información.</t>
  </si>
  <si>
    <t>Impulsar la participación ciudadana en Santiago de Anaya que permita mayor cobertura en las peticiones ciudadanas para una correcta toma de decisiones.</t>
  </si>
  <si>
    <t>Realizar Sesiones del Comité de Planeación para el Desarrollo Municipal (COPLADEM) en donde los diferentes sectores sociales propongan la aplicación de recursos.</t>
  </si>
  <si>
    <t xml:space="preserve">Escuchar a todo ciudadano que en forma respetuosa dirija el planteamiento de sus necesidades o prioridades. </t>
  </si>
  <si>
    <t xml:space="preserve"> Mejorar la provisión de servicios y programas municipales, priorizando comunidades vulnerables.</t>
  </si>
  <si>
    <t>Realizar y elaborar procedimientos de detección de necesidades de capacitación.</t>
  </si>
  <si>
    <t>Transformar la administración pública de Santiago de Anaya, con base en la honestidad, transparencia y eficiencia.</t>
  </si>
  <si>
    <t>Promover el mantenimiento oportuno en la flota vehicular para tener unidades en buenas condiciones optimizando el quehacer gubernamental.</t>
  </si>
  <si>
    <t xml:space="preserve">Optimizar la administración de bienes muebles e inmuebles promoviendo la actualización adecuada del inventario. </t>
  </si>
  <si>
    <t>Cumplir debidamente con las obligaciones en materia de Transparencia.</t>
  </si>
  <si>
    <t>Verificar la publicación de obligaciones en la PNT y en el portal institucional.</t>
  </si>
  <si>
    <t>Fortalecer los sistemas de archivo municipales para garantizar la transparencia, facilitar la rendición de cuentas y reforzar el sistema anticorrupción.</t>
  </si>
  <si>
    <t xml:space="preserve">Fortalecer la hacienda pública municipal para mantener una política fiscal que contribuya a mejorar la distribución de los recursos públicos. </t>
  </si>
  <si>
    <t>Implementar programas y campañas para incentivar el pago oportuno del impuesto predial, licencias de funcionamiento y de los diferentes trámites.</t>
  </si>
  <si>
    <t>Implementar el Presupuesto basado en Resultados (PbR) y el Sistema de Evaluación del Desempeño (SED) en todas las etapas presupuestarias, asegurando eficiencia y resultados claros para la ciudadanía.</t>
  </si>
  <si>
    <t xml:space="preserve">Capacitar y profesionalizar al personal de las unidades que intervienen en las etapas del ciclo presupuestario y fomentar el uso de las tecnologías para optimizar los procesos. </t>
  </si>
  <si>
    <t xml:space="preserve">Reducir los actos delictivos y conductas que atentan contra la integridad de la población Santiaguense para asegurar su patrimonio. </t>
  </si>
  <si>
    <t xml:space="preserve">Brindar seguridad y reguardo en las diferentes actividades, eventos que se realizan en el municipio. </t>
  </si>
  <si>
    <t xml:space="preserve">Atender en tiempo y forma el llamado de auxilio en los conatos de incendio </t>
  </si>
  <si>
    <t>Crear la seguridad del entorno social de la población en general así como asegurar un hábitat para la fauna que existe en nuestro municipio.</t>
  </si>
  <si>
    <t>Apoyar a la ciudadania con el traslados de pacientes, que por su padecimiento requieran apoyo a instituciones médicas.</t>
  </si>
  <si>
    <t>Otorgar justicia de manera pronta, eficaz y gratuita con trato humano e igualitario para reducir la impunidad en el ámbito de competencia municipal.</t>
  </si>
  <si>
    <t>Informar, orientar y asesorar a la ciudadanía para el correcto ejercicio de sus derechos y obligaciones, pero sobre todo fomentar la cultura de la denuncia en los diferentes sectores de población vulnerable.</t>
  </si>
  <si>
    <t xml:space="preserve"> Fomentar la cultura de la legalidad y la convivencia armónica entre las personas.</t>
  </si>
  <si>
    <t>GCJSA101</t>
  </si>
  <si>
    <t>GCJSA102</t>
  </si>
  <si>
    <t>GCJSA103</t>
  </si>
  <si>
    <t>GCJSA104</t>
  </si>
  <si>
    <t>GCJSA105</t>
  </si>
  <si>
    <t>GCJSA106</t>
  </si>
  <si>
    <t>GCJSA107</t>
  </si>
  <si>
    <t>GCJSA108</t>
  </si>
  <si>
    <t>GCJSA109</t>
  </si>
  <si>
    <t>GCJSA110</t>
  </si>
  <si>
    <t>GCJSA111</t>
  </si>
  <si>
    <t>GCJSA112</t>
  </si>
  <si>
    <t>GCJSA113</t>
  </si>
  <si>
    <t>GCJSA114</t>
  </si>
  <si>
    <t>GCJSA115</t>
  </si>
  <si>
    <t>GCJSA116</t>
  </si>
  <si>
    <t>GCJSA117</t>
  </si>
  <si>
    <t>GCJSA118</t>
  </si>
  <si>
    <t>GCJSA119</t>
  </si>
  <si>
    <t>GCJSA120</t>
  </si>
  <si>
    <t>GCJSA121</t>
  </si>
  <si>
    <t>GCJSA122</t>
  </si>
  <si>
    <t>GCJSA123</t>
  </si>
  <si>
    <t>GCJSA124</t>
  </si>
  <si>
    <t>GCJSA125</t>
  </si>
  <si>
    <t>GCJSA126</t>
  </si>
  <si>
    <t>GCJSA127</t>
  </si>
  <si>
    <t>GCJSA128</t>
  </si>
  <si>
    <t>GCJSA129</t>
  </si>
  <si>
    <t>GCJSA130</t>
  </si>
  <si>
    <t xml:space="preserve">Porcentaje de mecanismos de participación ciudadana realizados para atender propuestas ciudadanas. </t>
  </si>
  <si>
    <t>Porcentaje de espacios para la participación ciudadana generados en las instituciones con actividad territorial, por municipio o demarcación territorial según tema.</t>
  </si>
  <si>
    <t xml:space="preserve">Porcentaje de sesiones de COPLADEM realizadas por la administración municipal. </t>
  </si>
  <si>
    <t xml:space="preserve">Porcentaje de audicencias ciudadanas atendidas por el Despacho de la Presidencia. </t>
  </si>
  <si>
    <t xml:space="preserve">Porcentaje de convocatorias publicadas relacionadas con programas, servicios y trámites que ofrece el gobierno municipal. </t>
  </si>
  <si>
    <t xml:space="preserve">Porcentaje de servidores públicos capacitados en temas de su competecia y capacitaciones generales. </t>
  </si>
  <si>
    <t xml:space="preserve">Porcentaje de cuestionarios de detección de capacitación aplicados. </t>
  </si>
  <si>
    <t>Porcentaje de sesiones del Comité de Control y Desempeño Institucional (COCODI) y Comité de Ética y Prevención de Conflictos de Interés (CEPCI).</t>
  </si>
  <si>
    <t xml:space="preserve">Porcentaje de vehículos que reciben mantenimiento oportuno. </t>
  </si>
  <si>
    <t xml:space="preserve">Porcentaje de verificaciones y actualizaciones del inventario municipal. </t>
  </si>
  <si>
    <t>Porcentaje de difusión de la información obligatoria de la ley de transparencia y acceso a la información.</t>
  </si>
  <si>
    <t xml:space="preserve">Porcentaje de audiorias internas realizadas. </t>
  </si>
  <si>
    <t xml:space="preserve">Porcentaje de solicitudes de información recibidas para tener acceso a la información de interés en el área cordinadora de archivo. </t>
  </si>
  <si>
    <t xml:space="preserve">Tasa de crecimiento en la recaudación de ingresos. </t>
  </si>
  <si>
    <t xml:space="preserve">Porcentaje de cobros de impuesto predial. </t>
  </si>
  <si>
    <t xml:space="preserve">Porcentaje de registros de predios nuevos al sistema catastral. </t>
  </si>
  <si>
    <t>Índice general de avance en la implememtación del PBR-SED a nivel municipal</t>
  </si>
  <si>
    <t>Porcentaje de capacitaciones tomadas por el personal encargado del PBR-SED</t>
  </si>
  <si>
    <t>Porcentaje de atención a llamadas de emergencia en materia de seguridad pública y tránsito municipal.</t>
  </si>
  <si>
    <t>Porcentaje de talleres de prevención del delito  realizados por seguridad pública municipal.</t>
  </si>
  <si>
    <t>Porcentaje de visitas para resguardo de instituciones educativas</t>
  </si>
  <si>
    <t>Porcentaje de resguardos de eventos, ferias y eventos culturales.</t>
  </si>
  <si>
    <t xml:space="preserve">Porcentaje de incendios atendidos de manera oportuna  </t>
  </si>
  <si>
    <t xml:space="preserve">Porcentaje de retiros y reubicación de la fauna que por algún motivo no puede estar en contacto con la población. </t>
  </si>
  <si>
    <t>Porcentaje de servicios de traslados a la población que por accidente o padecimiento  requiero traslado a una institución médica.</t>
  </si>
  <si>
    <t>Porcentaje de acciones realizadas para atender los procesos y mecanismos de procuración de justicia</t>
  </si>
  <si>
    <t>Porcetaje de asesorias brindadas a la ciudadania y/o autoridades civiles y ejidales.</t>
  </si>
  <si>
    <t xml:space="preserve">Porcentaje de diligencias realizadas en las comunidades del municipio </t>
  </si>
  <si>
    <t>%NME= (Espacios programados para realizar mecanismos de participación/ Espacios establecidos y formales para recibir propuestas ciudadanas) *100%</t>
  </si>
  <si>
    <t>%CR=(Total de programas municipales ofrecidos/Numero de convocatorias difundidas)*100</t>
  </si>
  <si>
    <t>PSPC=(Total de servidores públicos capacitados / Total de servidores públicos)*100</t>
  </si>
  <si>
    <t>%CR= Total de cuestionarios realizados/ Total de cuestionarios programadps)*100</t>
  </si>
  <si>
    <t>%PSC=(Sesiones realizadas/Sesiones programadas)*100</t>
  </si>
  <si>
    <t>%VRM= (Total de vehículos que reciben mantenimiento en el periodo establecido/Total de vehículos programados para el mismo periodo)*100</t>
  </si>
  <si>
    <t>%VI=(Total de verificaciones realizadas/Total de verificaciones programadas)*100</t>
  </si>
  <si>
    <t>%SIA=(Número de solicitudes recibidas/ Número de solicitudes atendidas)*100</t>
  </si>
  <si>
    <t>%SIA=(Porcentaje de solicitudes de información recibidas/Porcentaje de solicitudes de información atendidas)*100</t>
  </si>
  <si>
    <t>Índice publicado por la Secretaria de Finanzas del Estado.</t>
  </si>
  <si>
    <t>%CT=(Total de capacitaciones tomadas/Total de capacitaciones proyectadas a tomar)*100</t>
  </si>
  <si>
    <t>%PTR=(Total de talleres realizadso/Total de talleres programados)*100</t>
  </si>
  <si>
    <t xml:space="preserve">%RRIE=(Total de resguardos realizados/ Total de resguardos proyectados)*100 </t>
  </si>
  <si>
    <t xml:space="preserve">%RR=(Total de resguardos realizados / Total de resguardos  programados)*100 </t>
  </si>
  <si>
    <t>%IA= (Total de incendios atendidos / Total de incendios pronosticados a atender)*100</t>
  </si>
  <si>
    <t>%RR= (Total de retiros exitosos / Total de retiros programados y/o demandados) *100</t>
  </si>
  <si>
    <t>%TR= (Total de servicios de traslado realizados / Total de servicios de traslados programados) *100</t>
  </si>
  <si>
    <t>%PAR=Total de acciones realizadas en Conciliación Municipal/Total de acciones programadas a realizar en la unidad)*100</t>
  </si>
  <si>
    <t>%AR=(Total de asesorias atendidas/Total de asesorias  programadas)*100</t>
  </si>
  <si>
    <t>%DR=(Total de diligencias realizadas/Total de diligencias programadas)*100</t>
  </si>
  <si>
    <t>El indicador muestra el número de mecanismos establecidos para aceptar las propuestas ciudadanas en el Municipio.</t>
  </si>
  <si>
    <t xml:space="preserve">Indica el numero de publicaciones realizadas de acuerdo a los programas municipales ofrecidos. </t>
  </si>
  <si>
    <t xml:space="preserve">Este indicador mide el porcentaje de cuestionarios de detecciónde necesidades de capacitación que realiza el área de RecursoS Humanos para conocer lo que solicta el personal. </t>
  </si>
  <si>
    <t xml:space="preserve">Este indicador refleja el cumplimiento de la realización de las Sesiones de los Comités de COCODI Y CEPCI de acuerdo a lo programado. </t>
  </si>
  <si>
    <t xml:space="preserve">Este indicador presenta el cumpliminento respecto a la calenrarización de acciones de mantenimiento para la flota vehicular. </t>
  </si>
  <si>
    <t xml:space="preserve">El indicador nos permite conocer el grado de cumplimiento relacionado a las verificaciones y actualizaciones del inventario programadas por la administración municipal. </t>
  </si>
  <si>
    <t>Se refiere al porcentaje de atención a las solicitudes de información recibidas donde la ciudadanía ejerce su derecho al acceso a la información pública</t>
  </si>
  <si>
    <t xml:space="preserve">Este indicador determina la capacidad del área de Archivo para atender las solicitudes de información por parte de la ciudadania o de las unidades de la administración pública. </t>
  </si>
  <si>
    <t>Se refiere al numero de  nuevos registros de predios registrados para incrementar el padrón de contribuyentes otorgando un número de cuenta predial a cada registro.</t>
  </si>
  <si>
    <t>Este índice representa el avance general en la implementación del PBR  a nivel municiapal, el cual es presentado por la UTED.</t>
  </si>
  <si>
    <t xml:space="preserve">Este indicador  presenta el porcenaje de capacitaciones tomadas por el personal encargado de la implementación del PBR, asi como el resto del personal </t>
  </si>
  <si>
    <t xml:space="preserve">Este indicador presenta el cumplimiento en realizar talleres en escuelas con la finalidad de prevenir el delito y concientizar desde los más pequeños. </t>
  </si>
  <si>
    <t>Se refiere al porcentaje de servicios de traslados  realizados a la ciudadania que presenta alguna situación de emergencia o enfermedad requieren de un traslado a alguna institución de salud.</t>
  </si>
  <si>
    <t>Este indicador presenta el porcentaje de acciones que se realizan en la administración municipal para otorgra justicia a la ciudadania.</t>
  </si>
  <si>
    <t xml:space="preserve">Se refiere a la capacidad por atender a la ciudadania y/o autoridades civiles con temas de su ínteres. </t>
  </si>
  <si>
    <t>Este indicador presenta el porcentaje de atención a diligencias necesarias directamente en las comunidadespara atender deslindes de predios, inspecciones oculares y constancias de hechos</t>
  </si>
  <si>
    <t xml:space="preserve">Índice </t>
  </si>
  <si>
    <t>100%
2 mecanismos</t>
  </si>
  <si>
    <t>100%
3sesiones</t>
  </si>
  <si>
    <t xml:space="preserve">Trimestral </t>
  </si>
  <si>
    <t>100%
213 audiencias</t>
  </si>
  <si>
    <t>100%
8 Sesiones</t>
  </si>
  <si>
    <t>100%
2 capacitaciones</t>
  </si>
  <si>
    <t>100%
1117</t>
  </si>
  <si>
    <t>100%
6</t>
  </si>
  <si>
    <t>100%
29</t>
  </si>
  <si>
    <t>100%
72</t>
  </si>
  <si>
    <t>100%
253</t>
  </si>
  <si>
    <t>100%
12</t>
  </si>
  <si>
    <t>100%
353</t>
  </si>
  <si>
    <t>Indicador 8.2.1.
Guía Consultiva de Desempeño Municipal 2021-2024.
https://drive.google.com/file/d/10QMQzT1EsJazqiXt6A6phS_PviSNeaz/view?usp=drive_link
Actas de Sesiones de COPLADEM Santiago de Anaya. 
Programa Operativo Anual de la Unidad de Planeación Municipal</t>
  </si>
  <si>
    <t>0-50%</t>
  </si>
  <si>
    <t>51-75%</t>
  </si>
  <si>
    <t>76- 100%</t>
  </si>
  <si>
    <t xml:space="preserve">INEGI. Censo Nacional de Gobiernos Municipales y Demarcaciones Territoriales de la Ciudad de México 2023. Tabulados básicos.
https://www.inegi.org.mx/programas/cngmd/2023/#tabulados en su apartado Planeación y gestión territorial.
Programa Operativo Anual de Planeación Municipal </t>
  </si>
  <si>
    <t xml:space="preserve">Actas firmadas del COPLADEM. 
Programa Operativo Anual de la Unidad de Planeación Municipal </t>
  </si>
  <si>
    <t>Libro de registro/ Bitácoras y Acuerdos generados. 
Programa Operativo Anual del Despacho de la Presidencia, Secretaria General y Atención al Pueblo</t>
  </si>
  <si>
    <t>0-65%</t>
  </si>
  <si>
    <t>66-85%</t>
  </si>
  <si>
    <t>85-100%</t>
  </si>
  <si>
    <t>Publicaciones en medios de comucicación oficiales del ayuntamiento y grupos de whastapp</t>
  </si>
  <si>
    <t>Listas de asistencia, Constancias. Reportes de capacitación.
Programa Operativo Anual de Recursos Humanos.</t>
  </si>
  <si>
    <t>0-60%</t>
  </si>
  <si>
    <t>61-80%</t>
  </si>
  <si>
    <t>81-100%</t>
  </si>
  <si>
    <t>Reporte generado de la detección de necesidades. 
Programa Operativo Anual de Recursos Humanos</t>
  </si>
  <si>
    <t>Actas de sesiones firmadas. 
Programa Operativo Anual del Órgano Interno de Control</t>
  </si>
  <si>
    <t>75-100%</t>
  </si>
  <si>
    <t>Bitacoras de servicio. 
Programa Operativo Anual de Administración Municipal</t>
  </si>
  <si>
    <t>76-100%</t>
  </si>
  <si>
    <t>Actas de verificación y documento digital con el registro de los bienes.</t>
  </si>
  <si>
    <t>Resultados de cumplimiento del sujeto obligado.</t>
  </si>
  <si>
    <t>Solicitudes de información recibidas y oficios de contestación emitidos.
Programa Operativo Anual de la Unidad de Transparencia</t>
  </si>
  <si>
    <t>Actualización trimestral de la  PNT.
Programa Operativo Anual de la Unidad de Transparencia.</t>
  </si>
  <si>
    <t>Cronograma de auditorìas, Resultados por auditoria. 
Programa Operativo Anual del Órgano Interno de Control</t>
  </si>
  <si>
    <t>61-85%</t>
  </si>
  <si>
    <t>96-100%</t>
  </si>
  <si>
    <t>Oficios, solicitudes de busqueda de información/
Programa Operativo de Archivo Municipal</t>
  </si>
  <si>
    <t>0-70%</t>
  </si>
  <si>
    <t>71-90%</t>
  </si>
  <si>
    <t>91-100%</t>
  </si>
  <si>
    <t>Estados financieros, Sistemas de contabilidad. 
Programa Operativo Anual de Tesorería</t>
  </si>
  <si>
    <t>0-1.9%</t>
  </si>
  <si>
    <t>2-4.9%</t>
  </si>
  <si>
    <t>5-10%</t>
  </si>
  <si>
    <t>Sistema SAE, Control de facturas. 
Programa Operativo Anual de Catastro</t>
  </si>
  <si>
    <t>71-85%</t>
  </si>
  <si>
    <t>86-100%</t>
  </si>
  <si>
    <t>Indice publicado por la UTED de la Secretaria de Finanzas del Estado</t>
  </si>
  <si>
    <t>0-38%</t>
  </si>
  <si>
    <t>38.1-50%</t>
  </si>
  <si>
    <t>50-100%</t>
  </si>
  <si>
    <t xml:space="preserve">Constancias, diplomas.
Programa Operativo Anual de la Unidad Encargada de PBR-SED </t>
  </si>
  <si>
    <t>Bitácoras de llamadas, bitácoras e informes de recorridos. 
Programa Operativo Anual de Seguridad Pública y Tránsito Municipal.</t>
  </si>
  <si>
    <t>51-80%</t>
  </si>
  <si>
    <t>Listado de asistentes, evidencia fotografica. 
Programa Operativo Anual de Seguridad Pública y Tránsito Municipal.</t>
  </si>
  <si>
    <t>Bitácoras de llamadas, bitácoras e informes de recorridos.
Programa Operativo Anual de Seguridad Pública y Tránsito Municipal.</t>
  </si>
  <si>
    <t>Bitácoras diarias. Evidencia fotográfica
Programa Operativo Anual de Protección Civil</t>
  </si>
  <si>
    <t>Programa Operativo Anual de Protección Civil, Bitácoras diarias. Evidencia fotográfica</t>
  </si>
  <si>
    <t xml:space="preserve">Bitácoras diarias. Evidencia fotográfica.
Programa Operativo Anual de Protección Civil
</t>
  </si>
  <si>
    <t xml:space="preserve">Programa Operativo Anual de Conciliación Municipal </t>
  </si>
  <si>
    <t xml:space="preserve">Libro de registro. 
Programa Operativo Anual de Conciliación Municipal </t>
  </si>
  <si>
    <t xml:space="preserve">Minutas de trabajo, Actas de Hechos. 
Programa Operativo Anual de Conciliación Municipal </t>
  </si>
  <si>
    <t>Verde</t>
  </si>
  <si>
    <t>100%
3</t>
  </si>
  <si>
    <t>100%
1</t>
  </si>
  <si>
    <t>100%
50</t>
  </si>
  <si>
    <t>342%
171</t>
  </si>
  <si>
    <t>90%
25</t>
  </si>
  <si>
    <t xml:space="preserve">100%
28
</t>
  </si>
  <si>
    <t xml:space="preserve">85%
</t>
  </si>
  <si>
    <t>Amarillo</t>
  </si>
  <si>
    <t xml:space="preserve">Rojo </t>
  </si>
  <si>
    <t>100%
2 Sesiones</t>
  </si>
  <si>
    <t>verde</t>
  </si>
  <si>
    <t>100
2779</t>
  </si>
  <si>
    <t>100%
18</t>
  </si>
  <si>
    <t>100%
15</t>
  </si>
  <si>
    <t>100%
960</t>
  </si>
  <si>
    <t>100%
45</t>
  </si>
  <si>
    <t xml:space="preserve">Amarillo </t>
  </si>
  <si>
    <t xml:space="preserve">rojo </t>
  </si>
  <si>
    <t xml:space="preserve">MARÍA MARCELA MONTIEL HERNÁNDEZ 
ENCARGADA DE PNR-SED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</si>
</sst>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20" fillId="0" borderId="1"/>
  </cellStyleXfs>
  <cellXfs count="137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9" fillId="0" borderId="19" xfId="2" applyFont="1" applyBorder="1" applyAlignment="1" applyProtection="1">
      <alignment horizontal="center" vertical="center" wrapText="1"/>
      <protection locked="0"/>
    </xf>
    <xf numFmtId="0" fontId="17" fillId="16" borderId="19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1" fontId="17" fillId="0" borderId="19" xfId="0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0" fontId="8" fillId="10" borderId="19" xfId="4" applyFont="1" applyFill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8" fillId="10" borderId="20" xfId="4" applyFont="1" applyFill="1" applyBorder="1" applyAlignment="1">
      <alignment horizontal="center" vertical="center" wrapText="1"/>
    </xf>
    <xf numFmtId="0" fontId="8" fillId="0" borderId="20" xfId="4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0" fontId="17" fillId="0" borderId="19" xfId="1" applyNumberFormat="1" applyFont="1" applyFill="1" applyBorder="1" applyAlignment="1">
      <alignment horizontal="center" vertical="center" wrapText="1"/>
    </xf>
    <xf numFmtId="9" fontId="17" fillId="0" borderId="19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7" fillId="17" borderId="19" xfId="0" applyFont="1" applyFill="1" applyBorder="1" applyAlignment="1">
      <alignment horizontal="center" vertical="center" wrapText="1"/>
    </xf>
    <xf numFmtId="9" fontId="17" fillId="18" borderId="19" xfId="0" applyNumberFormat="1" applyFont="1" applyFill="1" applyBorder="1" applyAlignment="1">
      <alignment horizontal="center" vertical="center" wrapText="1"/>
    </xf>
    <xf numFmtId="9" fontId="17" fillId="19" borderId="19" xfId="1" quotePrefix="1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7" borderId="19" xfId="1" applyFont="1" applyFill="1" applyBorder="1" applyAlignment="1">
      <alignment horizontal="center" vertical="center" wrapText="1"/>
    </xf>
    <xf numFmtId="9" fontId="17" fillId="0" borderId="19" xfId="1" quotePrefix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top" wrapText="1"/>
    </xf>
    <xf numFmtId="2" fontId="10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7" fillId="0" borderId="5" xfId="0" applyFont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9" fillId="11" borderId="5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000"/>
  <sheetViews>
    <sheetView tabSelected="1" zoomScale="80" zoomScaleNormal="80" zoomScalePageLayoutView="70" workbookViewId="0">
      <selection activeCell="C5" sqref="C5:D5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customWidth="1"/>
    <col min="86" max="88" width="21.42578125" customWidth="1"/>
    <col min="89" max="89" width="22.5703125" customWidth="1"/>
    <col min="90" max="92" width="21.42578125" customWidth="1"/>
    <col min="93" max="93" width="22.5703125" customWidth="1"/>
    <col min="94" max="96" width="21.42578125" customWidth="1"/>
    <col min="97" max="97" width="22.5703125" customWidth="1"/>
    <col min="98" max="100" width="21.42578125" customWidth="1"/>
    <col min="101" max="101" width="22.5703125" customWidth="1"/>
    <col min="102" max="104" width="21.42578125" customWidth="1"/>
    <col min="105" max="105" width="22.5703125" customWidth="1"/>
    <col min="106" max="108" width="21.42578125" customWidth="1"/>
    <col min="109" max="109" width="22.5703125" customWidth="1"/>
    <col min="110" max="112" width="21.42578125" customWidth="1"/>
    <col min="113" max="113" width="22.5703125" customWidth="1"/>
    <col min="114" max="116" width="21.42578125" customWidth="1"/>
    <col min="117" max="117" width="22.5703125" customWidth="1"/>
    <col min="118" max="120" width="21.42578125" customWidth="1"/>
  </cols>
  <sheetData>
    <row r="1" spans="1:120" ht="15" customHeight="1" x14ac:dyDescent="0.25">
      <c r="A1" s="111" t="s">
        <v>113</v>
      </c>
      <c r="B1" s="112"/>
      <c r="C1" s="112"/>
      <c r="D1" s="113"/>
      <c r="E1" s="111" t="s">
        <v>113</v>
      </c>
      <c r="F1" s="112"/>
      <c r="G1" s="112"/>
      <c r="H1" s="113"/>
      <c r="I1" s="111" t="s">
        <v>113</v>
      </c>
      <c r="J1" s="112"/>
      <c r="K1" s="112"/>
      <c r="L1" s="113"/>
      <c r="M1" s="111" t="s">
        <v>113</v>
      </c>
      <c r="N1" s="112"/>
      <c r="O1" s="112"/>
      <c r="P1" s="113"/>
      <c r="Q1" s="111" t="s">
        <v>113</v>
      </c>
      <c r="R1" s="112"/>
      <c r="S1" s="112"/>
      <c r="T1" s="113"/>
      <c r="U1" s="111" t="s">
        <v>113</v>
      </c>
      <c r="V1" s="112"/>
      <c r="W1" s="112"/>
      <c r="X1" s="113"/>
      <c r="Y1" s="111" t="s">
        <v>113</v>
      </c>
      <c r="Z1" s="112"/>
      <c r="AA1" s="112"/>
      <c r="AB1" s="113"/>
      <c r="AC1" s="111" t="s">
        <v>113</v>
      </c>
      <c r="AD1" s="112"/>
      <c r="AE1" s="112"/>
      <c r="AF1" s="113"/>
      <c r="AG1" s="111" t="s">
        <v>113</v>
      </c>
      <c r="AH1" s="112"/>
      <c r="AI1" s="112"/>
      <c r="AJ1" s="113"/>
      <c r="AK1" s="111" t="s">
        <v>113</v>
      </c>
      <c r="AL1" s="112"/>
      <c r="AM1" s="112"/>
      <c r="AN1" s="113"/>
      <c r="AO1" s="111" t="s">
        <v>113</v>
      </c>
      <c r="AP1" s="112"/>
      <c r="AQ1" s="112"/>
      <c r="AR1" s="113"/>
      <c r="AS1" s="111" t="s">
        <v>113</v>
      </c>
      <c r="AT1" s="112"/>
      <c r="AU1" s="112"/>
      <c r="AV1" s="113"/>
      <c r="AW1" s="111" t="s">
        <v>113</v>
      </c>
      <c r="AX1" s="112"/>
      <c r="AY1" s="112"/>
      <c r="AZ1" s="113"/>
      <c r="BA1" s="111" t="s">
        <v>113</v>
      </c>
      <c r="BB1" s="112"/>
      <c r="BC1" s="112"/>
      <c r="BD1" s="113"/>
      <c r="BE1" s="111" t="s">
        <v>113</v>
      </c>
      <c r="BF1" s="112"/>
      <c r="BG1" s="112"/>
      <c r="BH1" s="113"/>
      <c r="BI1" s="111" t="s">
        <v>113</v>
      </c>
      <c r="BJ1" s="112"/>
      <c r="BK1" s="112"/>
      <c r="BL1" s="113"/>
      <c r="BM1" s="111" t="s">
        <v>113</v>
      </c>
      <c r="BN1" s="112"/>
      <c r="BO1" s="112"/>
      <c r="BP1" s="113"/>
      <c r="BQ1" s="111" t="s">
        <v>113</v>
      </c>
      <c r="BR1" s="112"/>
      <c r="BS1" s="112"/>
      <c r="BT1" s="113"/>
      <c r="BU1" s="111" t="s">
        <v>113</v>
      </c>
      <c r="BV1" s="112"/>
      <c r="BW1" s="112"/>
      <c r="BX1" s="113"/>
      <c r="BY1" s="111" t="s">
        <v>113</v>
      </c>
      <c r="BZ1" s="112"/>
      <c r="CA1" s="112"/>
      <c r="CB1" s="113"/>
      <c r="CC1" s="111" t="s">
        <v>113</v>
      </c>
      <c r="CD1" s="112"/>
      <c r="CE1" s="112"/>
      <c r="CF1" s="113"/>
      <c r="CG1" s="111" t="s">
        <v>113</v>
      </c>
      <c r="CH1" s="112"/>
      <c r="CI1" s="112"/>
      <c r="CJ1" s="113"/>
      <c r="CK1" s="111" t="s">
        <v>113</v>
      </c>
      <c r="CL1" s="112"/>
      <c r="CM1" s="112"/>
      <c r="CN1" s="113"/>
      <c r="CO1" s="111" t="s">
        <v>113</v>
      </c>
      <c r="CP1" s="112"/>
      <c r="CQ1" s="112"/>
      <c r="CR1" s="113"/>
      <c r="CS1" s="111" t="s">
        <v>113</v>
      </c>
      <c r="CT1" s="112"/>
      <c r="CU1" s="112"/>
      <c r="CV1" s="113"/>
      <c r="CW1" s="111" t="s">
        <v>113</v>
      </c>
      <c r="CX1" s="112"/>
      <c r="CY1" s="112"/>
      <c r="CZ1" s="113"/>
      <c r="DA1" s="111" t="s">
        <v>113</v>
      </c>
      <c r="DB1" s="112"/>
      <c r="DC1" s="112"/>
      <c r="DD1" s="113"/>
      <c r="DE1" s="111" t="s">
        <v>113</v>
      </c>
      <c r="DF1" s="112"/>
      <c r="DG1" s="112"/>
      <c r="DH1" s="113"/>
      <c r="DI1" s="111" t="s">
        <v>113</v>
      </c>
      <c r="DJ1" s="112"/>
      <c r="DK1" s="112"/>
      <c r="DL1" s="113"/>
      <c r="DM1" s="111" t="s">
        <v>113</v>
      </c>
      <c r="DN1" s="112"/>
      <c r="DO1" s="112"/>
      <c r="DP1" s="113"/>
    </row>
    <row r="2" spans="1:120" ht="15" customHeight="1" x14ac:dyDescent="0.25">
      <c r="A2" s="114" t="s">
        <v>114</v>
      </c>
      <c r="B2" s="82"/>
      <c r="C2" s="82"/>
      <c r="D2" s="83"/>
      <c r="E2" s="114" t="s">
        <v>114</v>
      </c>
      <c r="F2" s="82"/>
      <c r="G2" s="82"/>
      <c r="H2" s="83"/>
      <c r="I2" s="114" t="s">
        <v>114</v>
      </c>
      <c r="J2" s="82"/>
      <c r="K2" s="82"/>
      <c r="L2" s="83"/>
      <c r="M2" s="114" t="s">
        <v>114</v>
      </c>
      <c r="N2" s="82"/>
      <c r="O2" s="82"/>
      <c r="P2" s="83"/>
      <c r="Q2" s="114" t="s">
        <v>114</v>
      </c>
      <c r="R2" s="82"/>
      <c r="S2" s="82"/>
      <c r="T2" s="83"/>
      <c r="U2" s="114" t="s">
        <v>114</v>
      </c>
      <c r="V2" s="82"/>
      <c r="W2" s="82"/>
      <c r="X2" s="83"/>
      <c r="Y2" s="114" t="s">
        <v>114</v>
      </c>
      <c r="Z2" s="82"/>
      <c r="AA2" s="82"/>
      <c r="AB2" s="83"/>
      <c r="AC2" s="114" t="s">
        <v>114</v>
      </c>
      <c r="AD2" s="82"/>
      <c r="AE2" s="82"/>
      <c r="AF2" s="83"/>
      <c r="AG2" s="114" t="s">
        <v>114</v>
      </c>
      <c r="AH2" s="82"/>
      <c r="AI2" s="82"/>
      <c r="AJ2" s="83"/>
      <c r="AK2" s="114" t="s">
        <v>114</v>
      </c>
      <c r="AL2" s="82"/>
      <c r="AM2" s="82"/>
      <c r="AN2" s="83"/>
      <c r="AO2" s="114" t="s">
        <v>114</v>
      </c>
      <c r="AP2" s="82"/>
      <c r="AQ2" s="82"/>
      <c r="AR2" s="83"/>
      <c r="AS2" s="114" t="s">
        <v>114</v>
      </c>
      <c r="AT2" s="82"/>
      <c r="AU2" s="82"/>
      <c r="AV2" s="83"/>
      <c r="AW2" s="114" t="s">
        <v>114</v>
      </c>
      <c r="AX2" s="82"/>
      <c r="AY2" s="82"/>
      <c r="AZ2" s="83"/>
      <c r="BA2" s="114" t="s">
        <v>114</v>
      </c>
      <c r="BB2" s="82"/>
      <c r="BC2" s="82"/>
      <c r="BD2" s="83"/>
      <c r="BE2" s="114" t="s">
        <v>114</v>
      </c>
      <c r="BF2" s="82"/>
      <c r="BG2" s="82"/>
      <c r="BH2" s="83"/>
      <c r="BI2" s="114" t="s">
        <v>114</v>
      </c>
      <c r="BJ2" s="82"/>
      <c r="BK2" s="82"/>
      <c r="BL2" s="83"/>
      <c r="BM2" s="114" t="s">
        <v>114</v>
      </c>
      <c r="BN2" s="82"/>
      <c r="BO2" s="82"/>
      <c r="BP2" s="83"/>
      <c r="BQ2" s="114" t="s">
        <v>114</v>
      </c>
      <c r="BR2" s="82"/>
      <c r="BS2" s="82"/>
      <c r="BT2" s="83"/>
      <c r="BU2" s="114" t="s">
        <v>114</v>
      </c>
      <c r="BV2" s="82"/>
      <c r="BW2" s="82"/>
      <c r="BX2" s="83"/>
      <c r="BY2" s="114" t="s">
        <v>114</v>
      </c>
      <c r="BZ2" s="82"/>
      <c r="CA2" s="82"/>
      <c r="CB2" s="83"/>
      <c r="CC2" s="114" t="s">
        <v>114</v>
      </c>
      <c r="CD2" s="82"/>
      <c r="CE2" s="82"/>
      <c r="CF2" s="83"/>
      <c r="CG2" s="114" t="s">
        <v>114</v>
      </c>
      <c r="CH2" s="82"/>
      <c r="CI2" s="82"/>
      <c r="CJ2" s="83"/>
      <c r="CK2" s="114" t="s">
        <v>114</v>
      </c>
      <c r="CL2" s="82"/>
      <c r="CM2" s="82"/>
      <c r="CN2" s="83"/>
      <c r="CO2" s="114" t="s">
        <v>114</v>
      </c>
      <c r="CP2" s="82"/>
      <c r="CQ2" s="82"/>
      <c r="CR2" s="83"/>
      <c r="CS2" s="114" t="s">
        <v>114</v>
      </c>
      <c r="CT2" s="82"/>
      <c r="CU2" s="82"/>
      <c r="CV2" s="83"/>
      <c r="CW2" s="114" t="s">
        <v>114</v>
      </c>
      <c r="CX2" s="82"/>
      <c r="CY2" s="82"/>
      <c r="CZ2" s="83"/>
      <c r="DA2" s="114" t="s">
        <v>114</v>
      </c>
      <c r="DB2" s="82"/>
      <c r="DC2" s="82"/>
      <c r="DD2" s="83"/>
      <c r="DE2" s="114" t="s">
        <v>114</v>
      </c>
      <c r="DF2" s="82"/>
      <c r="DG2" s="82"/>
      <c r="DH2" s="83"/>
      <c r="DI2" s="114" t="s">
        <v>114</v>
      </c>
      <c r="DJ2" s="82"/>
      <c r="DK2" s="82"/>
      <c r="DL2" s="83"/>
      <c r="DM2" s="114" t="s">
        <v>114</v>
      </c>
      <c r="DN2" s="82"/>
      <c r="DO2" s="82"/>
      <c r="DP2" s="83"/>
    </row>
    <row r="3" spans="1:120" ht="15" customHeight="1" x14ac:dyDescent="0.25">
      <c r="A3" s="114" t="s">
        <v>152</v>
      </c>
      <c r="B3" s="82"/>
      <c r="C3" s="82"/>
      <c r="D3" s="83"/>
      <c r="E3" s="114" t="s">
        <v>152</v>
      </c>
      <c r="F3" s="82"/>
      <c r="G3" s="82"/>
      <c r="H3" s="83"/>
      <c r="I3" s="114" t="s">
        <v>152</v>
      </c>
      <c r="J3" s="82"/>
      <c r="K3" s="82"/>
      <c r="L3" s="83"/>
      <c r="M3" s="114" t="s">
        <v>152</v>
      </c>
      <c r="N3" s="82"/>
      <c r="O3" s="82"/>
      <c r="P3" s="83"/>
      <c r="Q3" s="114" t="s">
        <v>152</v>
      </c>
      <c r="R3" s="82"/>
      <c r="S3" s="82"/>
      <c r="T3" s="83"/>
      <c r="U3" s="114" t="s">
        <v>152</v>
      </c>
      <c r="V3" s="82"/>
      <c r="W3" s="82"/>
      <c r="X3" s="83"/>
      <c r="Y3" s="114" t="s">
        <v>152</v>
      </c>
      <c r="Z3" s="82"/>
      <c r="AA3" s="82"/>
      <c r="AB3" s="83"/>
      <c r="AC3" s="114" t="s">
        <v>152</v>
      </c>
      <c r="AD3" s="82"/>
      <c r="AE3" s="82"/>
      <c r="AF3" s="83"/>
      <c r="AG3" s="114" t="s">
        <v>152</v>
      </c>
      <c r="AH3" s="82"/>
      <c r="AI3" s="82"/>
      <c r="AJ3" s="83"/>
      <c r="AK3" s="114" t="s">
        <v>152</v>
      </c>
      <c r="AL3" s="82"/>
      <c r="AM3" s="82"/>
      <c r="AN3" s="83"/>
      <c r="AO3" s="114" t="s">
        <v>152</v>
      </c>
      <c r="AP3" s="82"/>
      <c r="AQ3" s="82"/>
      <c r="AR3" s="83"/>
      <c r="AS3" s="114" t="s">
        <v>152</v>
      </c>
      <c r="AT3" s="82"/>
      <c r="AU3" s="82"/>
      <c r="AV3" s="83"/>
      <c r="AW3" s="114" t="s">
        <v>152</v>
      </c>
      <c r="AX3" s="82"/>
      <c r="AY3" s="82"/>
      <c r="AZ3" s="83"/>
      <c r="BA3" s="114" t="s">
        <v>152</v>
      </c>
      <c r="BB3" s="82"/>
      <c r="BC3" s="82"/>
      <c r="BD3" s="83"/>
      <c r="BE3" s="114" t="s">
        <v>152</v>
      </c>
      <c r="BF3" s="82"/>
      <c r="BG3" s="82"/>
      <c r="BH3" s="83"/>
      <c r="BI3" s="114" t="s">
        <v>152</v>
      </c>
      <c r="BJ3" s="82"/>
      <c r="BK3" s="82"/>
      <c r="BL3" s="83"/>
      <c r="BM3" s="114" t="s">
        <v>152</v>
      </c>
      <c r="BN3" s="82"/>
      <c r="BO3" s="82"/>
      <c r="BP3" s="83"/>
      <c r="BQ3" s="114" t="s">
        <v>152</v>
      </c>
      <c r="BR3" s="82"/>
      <c r="BS3" s="82"/>
      <c r="BT3" s="83"/>
      <c r="BU3" s="114" t="s">
        <v>152</v>
      </c>
      <c r="BV3" s="82"/>
      <c r="BW3" s="82"/>
      <c r="BX3" s="83"/>
      <c r="BY3" s="114" t="s">
        <v>152</v>
      </c>
      <c r="BZ3" s="82"/>
      <c r="CA3" s="82"/>
      <c r="CB3" s="83"/>
      <c r="CC3" s="114" t="s">
        <v>152</v>
      </c>
      <c r="CD3" s="82"/>
      <c r="CE3" s="82"/>
      <c r="CF3" s="83"/>
      <c r="CG3" s="114" t="s">
        <v>152</v>
      </c>
      <c r="CH3" s="82"/>
      <c r="CI3" s="82"/>
      <c r="CJ3" s="83"/>
      <c r="CK3" s="114" t="s">
        <v>152</v>
      </c>
      <c r="CL3" s="82"/>
      <c r="CM3" s="82"/>
      <c r="CN3" s="83"/>
      <c r="CO3" s="114" t="s">
        <v>152</v>
      </c>
      <c r="CP3" s="82"/>
      <c r="CQ3" s="82"/>
      <c r="CR3" s="83"/>
      <c r="CS3" s="114" t="s">
        <v>152</v>
      </c>
      <c r="CT3" s="82"/>
      <c r="CU3" s="82"/>
      <c r="CV3" s="83"/>
      <c r="CW3" s="114" t="s">
        <v>152</v>
      </c>
      <c r="CX3" s="82"/>
      <c r="CY3" s="82"/>
      <c r="CZ3" s="83"/>
      <c r="DA3" s="114" t="s">
        <v>152</v>
      </c>
      <c r="DB3" s="82"/>
      <c r="DC3" s="82"/>
      <c r="DD3" s="83"/>
      <c r="DE3" s="114" t="s">
        <v>152</v>
      </c>
      <c r="DF3" s="82"/>
      <c r="DG3" s="82"/>
      <c r="DH3" s="83"/>
      <c r="DI3" s="114" t="s">
        <v>152</v>
      </c>
      <c r="DJ3" s="82"/>
      <c r="DK3" s="82"/>
      <c r="DL3" s="83"/>
      <c r="DM3" s="114" t="s">
        <v>152</v>
      </c>
      <c r="DN3" s="82"/>
      <c r="DO3" s="82"/>
      <c r="DP3" s="83"/>
    </row>
    <row r="4" spans="1:120" ht="15" customHeight="1" x14ac:dyDescent="0.25">
      <c r="A4" s="115" t="s">
        <v>115</v>
      </c>
      <c r="B4" s="82"/>
      <c r="C4" s="82"/>
      <c r="D4" s="83"/>
      <c r="E4" s="115" t="s">
        <v>115</v>
      </c>
      <c r="F4" s="82"/>
      <c r="G4" s="82"/>
      <c r="H4" s="83"/>
      <c r="I4" s="115" t="s">
        <v>115</v>
      </c>
      <c r="J4" s="82"/>
      <c r="K4" s="82"/>
      <c r="L4" s="83"/>
      <c r="M4" s="115" t="s">
        <v>115</v>
      </c>
      <c r="N4" s="82"/>
      <c r="O4" s="82"/>
      <c r="P4" s="83"/>
      <c r="Q4" s="115" t="s">
        <v>115</v>
      </c>
      <c r="R4" s="82"/>
      <c r="S4" s="82"/>
      <c r="T4" s="83"/>
      <c r="U4" s="115" t="s">
        <v>115</v>
      </c>
      <c r="V4" s="82"/>
      <c r="W4" s="82"/>
      <c r="X4" s="83"/>
      <c r="Y4" s="115" t="s">
        <v>115</v>
      </c>
      <c r="Z4" s="82"/>
      <c r="AA4" s="82"/>
      <c r="AB4" s="83"/>
      <c r="AC4" s="115" t="s">
        <v>115</v>
      </c>
      <c r="AD4" s="82"/>
      <c r="AE4" s="82"/>
      <c r="AF4" s="83"/>
      <c r="AG4" s="115" t="s">
        <v>115</v>
      </c>
      <c r="AH4" s="82"/>
      <c r="AI4" s="82"/>
      <c r="AJ4" s="83"/>
      <c r="AK4" s="115" t="s">
        <v>115</v>
      </c>
      <c r="AL4" s="82"/>
      <c r="AM4" s="82"/>
      <c r="AN4" s="83"/>
      <c r="AO4" s="115" t="s">
        <v>115</v>
      </c>
      <c r="AP4" s="82"/>
      <c r="AQ4" s="82"/>
      <c r="AR4" s="83"/>
      <c r="AS4" s="115" t="s">
        <v>115</v>
      </c>
      <c r="AT4" s="82"/>
      <c r="AU4" s="82"/>
      <c r="AV4" s="83"/>
      <c r="AW4" s="115" t="s">
        <v>115</v>
      </c>
      <c r="AX4" s="82"/>
      <c r="AY4" s="82"/>
      <c r="AZ4" s="83"/>
      <c r="BA4" s="115" t="s">
        <v>115</v>
      </c>
      <c r="BB4" s="82"/>
      <c r="BC4" s="82"/>
      <c r="BD4" s="83"/>
      <c r="BE4" s="115" t="s">
        <v>115</v>
      </c>
      <c r="BF4" s="82"/>
      <c r="BG4" s="82"/>
      <c r="BH4" s="83"/>
      <c r="BI4" s="115" t="s">
        <v>115</v>
      </c>
      <c r="BJ4" s="82"/>
      <c r="BK4" s="82"/>
      <c r="BL4" s="83"/>
      <c r="BM4" s="115" t="s">
        <v>115</v>
      </c>
      <c r="BN4" s="82"/>
      <c r="BO4" s="82"/>
      <c r="BP4" s="83"/>
      <c r="BQ4" s="115" t="s">
        <v>115</v>
      </c>
      <c r="BR4" s="82"/>
      <c r="BS4" s="82"/>
      <c r="BT4" s="83"/>
      <c r="BU4" s="115" t="s">
        <v>115</v>
      </c>
      <c r="BV4" s="82"/>
      <c r="BW4" s="82"/>
      <c r="BX4" s="83"/>
      <c r="BY4" s="115" t="s">
        <v>115</v>
      </c>
      <c r="BZ4" s="82"/>
      <c r="CA4" s="82"/>
      <c r="CB4" s="83"/>
      <c r="CC4" s="115" t="s">
        <v>115</v>
      </c>
      <c r="CD4" s="82"/>
      <c r="CE4" s="82"/>
      <c r="CF4" s="83"/>
      <c r="CG4" s="115" t="s">
        <v>115</v>
      </c>
      <c r="CH4" s="82"/>
      <c r="CI4" s="82"/>
      <c r="CJ4" s="83"/>
      <c r="CK4" s="115" t="s">
        <v>115</v>
      </c>
      <c r="CL4" s="82"/>
      <c r="CM4" s="82"/>
      <c r="CN4" s="83"/>
      <c r="CO4" s="115" t="s">
        <v>115</v>
      </c>
      <c r="CP4" s="82"/>
      <c r="CQ4" s="82"/>
      <c r="CR4" s="83"/>
      <c r="CS4" s="115" t="s">
        <v>115</v>
      </c>
      <c r="CT4" s="82"/>
      <c r="CU4" s="82"/>
      <c r="CV4" s="83"/>
      <c r="CW4" s="115" t="s">
        <v>115</v>
      </c>
      <c r="CX4" s="82"/>
      <c r="CY4" s="82"/>
      <c r="CZ4" s="83"/>
      <c r="DA4" s="115" t="s">
        <v>115</v>
      </c>
      <c r="DB4" s="82"/>
      <c r="DC4" s="82"/>
      <c r="DD4" s="83"/>
      <c r="DE4" s="115" t="s">
        <v>115</v>
      </c>
      <c r="DF4" s="82"/>
      <c r="DG4" s="82"/>
      <c r="DH4" s="83"/>
      <c r="DI4" s="115" t="s">
        <v>115</v>
      </c>
      <c r="DJ4" s="82"/>
      <c r="DK4" s="82"/>
      <c r="DL4" s="83"/>
      <c r="DM4" s="115" t="s">
        <v>115</v>
      </c>
      <c r="DN4" s="82"/>
      <c r="DO4" s="82"/>
      <c r="DP4" s="83"/>
    </row>
    <row r="5" spans="1:120" ht="15" customHeight="1" x14ac:dyDescent="0.25">
      <c r="A5" s="116" t="s">
        <v>116</v>
      </c>
      <c r="B5" s="83"/>
      <c r="C5" s="117" t="s">
        <v>184</v>
      </c>
      <c r="D5" s="83"/>
      <c r="E5" s="116" t="s">
        <v>116</v>
      </c>
      <c r="F5" s="83"/>
      <c r="G5" s="117" t="s">
        <v>184</v>
      </c>
      <c r="H5" s="83"/>
      <c r="I5" s="116" t="s">
        <v>116</v>
      </c>
      <c r="J5" s="83"/>
      <c r="K5" s="117" t="str">
        <f>G5</f>
        <v>UN GOBIERNO CERCANO, JUSTO Y HONESTO DE LA MANO CON EL PUEBLO DE SANTIAGO DE ANAYA</v>
      </c>
      <c r="L5" s="83"/>
      <c r="M5" s="116" t="s">
        <v>116</v>
      </c>
      <c r="N5" s="83"/>
      <c r="O5" s="117" t="str">
        <f t="shared" ref="O5:O7" si="0">K5</f>
        <v>UN GOBIERNO CERCANO, JUSTO Y HONESTO DE LA MANO CON EL PUEBLO DE SANTIAGO DE ANAYA</v>
      </c>
      <c r="P5" s="83"/>
      <c r="Q5" s="116" t="s">
        <v>116</v>
      </c>
      <c r="R5" s="83"/>
      <c r="S5" s="117" t="str">
        <f t="shared" ref="S5:S7" si="1">O5</f>
        <v>UN GOBIERNO CERCANO, JUSTO Y HONESTO DE LA MANO CON EL PUEBLO DE SANTIAGO DE ANAYA</v>
      </c>
      <c r="T5" s="83"/>
      <c r="U5" s="116" t="s">
        <v>116</v>
      </c>
      <c r="V5" s="83"/>
      <c r="W5" s="117" t="str">
        <f t="shared" ref="W5:W7" si="2">S5</f>
        <v>UN GOBIERNO CERCANO, JUSTO Y HONESTO DE LA MANO CON EL PUEBLO DE SANTIAGO DE ANAYA</v>
      </c>
      <c r="X5" s="83"/>
      <c r="Y5" s="116" t="s">
        <v>116</v>
      </c>
      <c r="Z5" s="83"/>
      <c r="AA5" s="117" t="str">
        <f t="shared" ref="AA5:AA7" si="3">W5</f>
        <v>UN GOBIERNO CERCANO, JUSTO Y HONESTO DE LA MANO CON EL PUEBLO DE SANTIAGO DE ANAYA</v>
      </c>
      <c r="AB5" s="83"/>
      <c r="AC5" s="116" t="s">
        <v>116</v>
      </c>
      <c r="AD5" s="83"/>
      <c r="AE5" s="117" t="str">
        <f t="shared" ref="AE5:AE7" si="4">AA5</f>
        <v>UN GOBIERNO CERCANO, JUSTO Y HONESTO DE LA MANO CON EL PUEBLO DE SANTIAGO DE ANAYA</v>
      </c>
      <c r="AF5" s="83"/>
      <c r="AG5" s="116" t="s">
        <v>116</v>
      </c>
      <c r="AH5" s="83"/>
      <c r="AI5" s="117" t="str">
        <f t="shared" ref="AI5:AI7" si="5">AE5</f>
        <v>UN GOBIERNO CERCANO, JUSTO Y HONESTO DE LA MANO CON EL PUEBLO DE SANTIAGO DE ANAYA</v>
      </c>
      <c r="AJ5" s="83"/>
      <c r="AK5" s="116" t="s">
        <v>116</v>
      </c>
      <c r="AL5" s="83"/>
      <c r="AM5" s="117" t="str">
        <f t="shared" ref="AM5:AM7" si="6">AI5</f>
        <v>UN GOBIERNO CERCANO, JUSTO Y HONESTO DE LA MANO CON EL PUEBLO DE SANTIAGO DE ANAYA</v>
      </c>
      <c r="AN5" s="83"/>
      <c r="AO5" s="116" t="s">
        <v>116</v>
      </c>
      <c r="AP5" s="83"/>
      <c r="AQ5" s="117" t="str">
        <f t="shared" ref="AQ5" si="7">AM5</f>
        <v>UN GOBIERNO CERCANO, JUSTO Y HONESTO DE LA MANO CON EL PUEBLO DE SANTIAGO DE ANAYA</v>
      </c>
      <c r="AR5" s="83"/>
      <c r="AS5" s="116" t="s">
        <v>116</v>
      </c>
      <c r="AT5" s="83"/>
      <c r="AU5" s="117" t="str">
        <f t="shared" ref="AU5" si="8">AQ5</f>
        <v>UN GOBIERNO CERCANO, JUSTO Y HONESTO DE LA MANO CON EL PUEBLO DE SANTIAGO DE ANAYA</v>
      </c>
      <c r="AV5" s="83"/>
      <c r="AW5" s="116" t="s">
        <v>116</v>
      </c>
      <c r="AX5" s="83"/>
      <c r="AY5" s="117" t="str">
        <f t="shared" ref="AY5" si="9">AU5</f>
        <v>UN GOBIERNO CERCANO, JUSTO Y HONESTO DE LA MANO CON EL PUEBLO DE SANTIAGO DE ANAYA</v>
      </c>
      <c r="AZ5" s="83"/>
      <c r="BA5" s="116" t="s">
        <v>116</v>
      </c>
      <c r="BB5" s="83"/>
      <c r="BC5" s="117" t="str">
        <f t="shared" ref="BC5:BC7" si="10">AY5</f>
        <v>UN GOBIERNO CERCANO, JUSTO Y HONESTO DE LA MANO CON EL PUEBLO DE SANTIAGO DE ANAYA</v>
      </c>
      <c r="BD5" s="83"/>
      <c r="BE5" s="116" t="s">
        <v>116</v>
      </c>
      <c r="BF5" s="83"/>
      <c r="BG5" s="117" t="str">
        <f t="shared" ref="BG5:BG7" si="11">BC5</f>
        <v>UN GOBIERNO CERCANO, JUSTO Y HONESTO DE LA MANO CON EL PUEBLO DE SANTIAGO DE ANAYA</v>
      </c>
      <c r="BH5" s="83"/>
      <c r="BI5" s="116" t="s">
        <v>116</v>
      </c>
      <c r="BJ5" s="83"/>
      <c r="BK5" s="117" t="str">
        <f t="shared" ref="BK5:BK7" si="12">BG5</f>
        <v>UN GOBIERNO CERCANO, JUSTO Y HONESTO DE LA MANO CON EL PUEBLO DE SANTIAGO DE ANAYA</v>
      </c>
      <c r="BL5" s="83"/>
      <c r="BM5" s="116" t="s">
        <v>116</v>
      </c>
      <c r="BN5" s="83"/>
      <c r="BO5" s="117" t="str">
        <f t="shared" ref="BO5:BO7" si="13">BK5</f>
        <v>UN GOBIERNO CERCANO, JUSTO Y HONESTO DE LA MANO CON EL PUEBLO DE SANTIAGO DE ANAYA</v>
      </c>
      <c r="BP5" s="83"/>
      <c r="BQ5" s="116" t="s">
        <v>116</v>
      </c>
      <c r="BR5" s="83"/>
      <c r="BS5" s="117" t="str">
        <f t="shared" ref="BS5:BS7" si="14">BO5</f>
        <v>UN GOBIERNO CERCANO, JUSTO Y HONESTO DE LA MANO CON EL PUEBLO DE SANTIAGO DE ANAYA</v>
      </c>
      <c r="BT5" s="83"/>
      <c r="BU5" s="116" t="s">
        <v>116</v>
      </c>
      <c r="BV5" s="83"/>
      <c r="BW5" s="117" t="str">
        <f t="shared" ref="BW5:BW7" si="15">BS5</f>
        <v>UN GOBIERNO CERCANO, JUSTO Y HONESTO DE LA MANO CON EL PUEBLO DE SANTIAGO DE ANAYA</v>
      </c>
      <c r="BX5" s="83"/>
      <c r="BY5" s="116" t="s">
        <v>116</v>
      </c>
      <c r="BZ5" s="83"/>
      <c r="CA5" s="117" t="str">
        <f t="shared" ref="CA5:CA7" si="16">BW5</f>
        <v>UN GOBIERNO CERCANO, JUSTO Y HONESTO DE LA MANO CON EL PUEBLO DE SANTIAGO DE ANAYA</v>
      </c>
      <c r="CB5" s="83"/>
      <c r="CC5" s="116" t="s">
        <v>116</v>
      </c>
      <c r="CD5" s="83"/>
      <c r="CE5" s="117" t="str">
        <f t="shared" ref="CE5:CE7" si="17">CA5</f>
        <v>UN GOBIERNO CERCANO, JUSTO Y HONESTO DE LA MANO CON EL PUEBLO DE SANTIAGO DE ANAYA</v>
      </c>
      <c r="CF5" s="83"/>
      <c r="CG5" s="116" t="s">
        <v>116</v>
      </c>
      <c r="CH5" s="83"/>
      <c r="CI5" s="117" t="str">
        <f t="shared" ref="CI5:CI7" si="18">CE5</f>
        <v>UN GOBIERNO CERCANO, JUSTO Y HONESTO DE LA MANO CON EL PUEBLO DE SANTIAGO DE ANAYA</v>
      </c>
      <c r="CJ5" s="83"/>
      <c r="CK5" s="116" t="s">
        <v>116</v>
      </c>
      <c r="CL5" s="83"/>
      <c r="CM5" s="117" t="str">
        <f t="shared" ref="CM5:CM7" si="19">CI5</f>
        <v>UN GOBIERNO CERCANO, JUSTO Y HONESTO DE LA MANO CON EL PUEBLO DE SANTIAGO DE ANAYA</v>
      </c>
      <c r="CN5" s="83"/>
      <c r="CO5" s="116" t="s">
        <v>116</v>
      </c>
      <c r="CP5" s="83"/>
      <c r="CQ5" s="117" t="str">
        <f t="shared" ref="CQ5" si="20">CM5</f>
        <v>UN GOBIERNO CERCANO, JUSTO Y HONESTO DE LA MANO CON EL PUEBLO DE SANTIAGO DE ANAYA</v>
      </c>
      <c r="CR5" s="83"/>
      <c r="CS5" s="116" t="s">
        <v>116</v>
      </c>
      <c r="CT5" s="83"/>
      <c r="CU5" s="117" t="str">
        <f t="shared" ref="CU5" si="21">CQ5</f>
        <v>UN GOBIERNO CERCANO, JUSTO Y HONESTO DE LA MANO CON EL PUEBLO DE SANTIAGO DE ANAYA</v>
      </c>
      <c r="CV5" s="83"/>
      <c r="CW5" s="116" t="s">
        <v>116</v>
      </c>
      <c r="CX5" s="83"/>
      <c r="CY5" s="117" t="str">
        <f t="shared" ref="CY5" si="22">CU5</f>
        <v>UN GOBIERNO CERCANO, JUSTO Y HONESTO DE LA MANO CON EL PUEBLO DE SANTIAGO DE ANAYA</v>
      </c>
      <c r="CZ5" s="83"/>
      <c r="DA5" s="116" t="s">
        <v>116</v>
      </c>
      <c r="DB5" s="83"/>
      <c r="DC5" s="117" t="str">
        <f t="shared" ref="DC5" si="23">CY5</f>
        <v>UN GOBIERNO CERCANO, JUSTO Y HONESTO DE LA MANO CON EL PUEBLO DE SANTIAGO DE ANAYA</v>
      </c>
      <c r="DD5" s="83"/>
      <c r="DE5" s="116" t="s">
        <v>116</v>
      </c>
      <c r="DF5" s="83"/>
      <c r="DG5" s="117" t="str">
        <f t="shared" ref="DG5" si="24">DC5</f>
        <v>UN GOBIERNO CERCANO, JUSTO Y HONESTO DE LA MANO CON EL PUEBLO DE SANTIAGO DE ANAYA</v>
      </c>
      <c r="DH5" s="83"/>
      <c r="DI5" s="116" t="s">
        <v>116</v>
      </c>
      <c r="DJ5" s="83"/>
      <c r="DK5" s="117" t="str">
        <f t="shared" ref="DK5" si="25">DG5</f>
        <v>UN GOBIERNO CERCANO, JUSTO Y HONESTO DE LA MANO CON EL PUEBLO DE SANTIAGO DE ANAYA</v>
      </c>
      <c r="DL5" s="83"/>
      <c r="DM5" s="116" t="s">
        <v>116</v>
      </c>
      <c r="DN5" s="83"/>
      <c r="DO5" s="117" t="str">
        <f t="shared" ref="DO5" si="26">DK5</f>
        <v>UN GOBIERNO CERCANO, JUSTO Y HONESTO DE LA MANO CON EL PUEBLO DE SANTIAGO DE ANAYA</v>
      </c>
      <c r="DP5" s="83"/>
    </row>
    <row r="6" spans="1:120" ht="15" customHeight="1" x14ac:dyDescent="0.25">
      <c r="A6" s="116" t="s">
        <v>117</v>
      </c>
      <c r="B6" s="83"/>
      <c r="C6" s="119" t="str">
        <f>'DES01 2025'!F141</f>
        <v>PLANEACIÓN MUNICIPAL/ATENCIÓN AL PUEBLO</v>
      </c>
      <c r="D6" s="83"/>
      <c r="E6" s="116" t="s">
        <v>117</v>
      </c>
      <c r="F6" s="83"/>
      <c r="G6" s="117" t="str">
        <f>+'DES01 2025'!F142</f>
        <v>PLANEACIÓN MUNICIPAL/ATENCIÓN AL PUEBLO</v>
      </c>
      <c r="H6" s="83"/>
      <c r="I6" s="116" t="s">
        <v>117</v>
      </c>
      <c r="J6" s="83"/>
      <c r="K6" s="117" t="str">
        <f>+'DES01 2025'!F143</f>
        <v>PLANEACIÓN MUNICIPAL</v>
      </c>
      <c r="L6" s="83"/>
      <c r="M6" s="116" t="s">
        <v>117</v>
      </c>
      <c r="N6" s="83"/>
      <c r="O6" s="117" t="str">
        <f>+'DES01 2025'!F144</f>
        <v xml:space="preserve">DESPACHO DE LA PRESIDENCIA </v>
      </c>
      <c r="P6" s="83"/>
      <c r="Q6" s="116" t="s">
        <v>117</v>
      </c>
      <c r="R6" s="83"/>
      <c r="S6" s="117" t="str">
        <f>+'DES01 2025'!F145</f>
        <v>COMUNICACIÓN SOCIAL</v>
      </c>
      <c r="T6" s="83"/>
      <c r="U6" s="116" t="s">
        <v>117</v>
      </c>
      <c r="V6" s="83"/>
      <c r="W6" s="117" t="str">
        <f>+'DES01 2025'!F146</f>
        <v>RECURSOS HUMANOS</v>
      </c>
      <c r="X6" s="83"/>
      <c r="Y6" s="116" t="s">
        <v>117</v>
      </c>
      <c r="Z6" s="83"/>
      <c r="AA6" s="117" t="str">
        <f>+'DES01 2025'!F147</f>
        <v>RECURSOS HUMANOS</v>
      </c>
      <c r="AB6" s="83"/>
      <c r="AC6" s="116" t="s">
        <v>117</v>
      </c>
      <c r="AD6" s="83"/>
      <c r="AE6" s="117" t="str">
        <f>+'DES01 2025'!F148</f>
        <v xml:space="preserve">ÓRGANO INTERNO DE CONTROL </v>
      </c>
      <c r="AF6" s="83"/>
      <c r="AG6" s="116" t="s">
        <v>117</v>
      </c>
      <c r="AH6" s="83"/>
      <c r="AI6" s="117" t="str">
        <f>+'DES01 2025'!F149</f>
        <v>ADMINISTRACIÓN MUNICIPAL</v>
      </c>
      <c r="AJ6" s="83"/>
      <c r="AK6" s="116" t="s">
        <v>117</v>
      </c>
      <c r="AL6" s="83"/>
      <c r="AM6" s="117" t="str">
        <f>+'DES01 2025'!F150</f>
        <v xml:space="preserve">SECRETARIA GENERAL </v>
      </c>
      <c r="AN6" s="83"/>
      <c r="AO6" s="116" t="s">
        <v>117</v>
      </c>
      <c r="AP6" s="83"/>
      <c r="AQ6" s="117" t="str">
        <f>+'DES01 2025'!F151</f>
        <v xml:space="preserve">UNIDAD DE TRANSPARENCIA </v>
      </c>
      <c r="AR6" s="83"/>
      <c r="AS6" s="116" t="s">
        <v>117</v>
      </c>
      <c r="AT6" s="83"/>
      <c r="AU6" s="117" t="str">
        <f>+'DES01 2025'!F152</f>
        <v xml:space="preserve">UNIDAD DE TRANSPARENCIA </v>
      </c>
      <c r="AV6" s="83"/>
      <c r="AW6" s="116" t="s">
        <v>117</v>
      </c>
      <c r="AX6" s="83"/>
      <c r="AY6" s="117" t="str">
        <f>+'DES01 2025'!F153</f>
        <v xml:space="preserve">UNIDAD DE TRANSPARENCIA </v>
      </c>
      <c r="AZ6" s="83"/>
      <c r="BA6" s="116" t="s">
        <v>117</v>
      </c>
      <c r="BB6" s="83"/>
      <c r="BC6" s="117" t="str">
        <f>+'DES01 2025'!F154</f>
        <v xml:space="preserve">ÓRGANO INTERNO DE CONTROL </v>
      </c>
      <c r="BD6" s="83"/>
      <c r="BE6" s="116" t="s">
        <v>117</v>
      </c>
      <c r="BF6" s="83"/>
      <c r="BG6" s="117" t="str">
        <f>+'DES01 2025'!F155</f>
        <v xml:space="preserve">ARCHIVO </v>
      </c>
      <c r="BH6" s="83"/>
      <c r="BI6" s="116" t="s">
        <v>117</v>
      </c>
      <c r="BJ6" s="83"/>
      <c r="BK6" s="117" t="str">
        <f>+'DES01 2025'!F156</f>
        <v>CATASTRO</v>
      </c>
      <c r="BL6" s="83"/>
      <c r="BM6" s="116" t="s">
        <v>117</v>
      </c>
      <c r="BN6" s="83"/>
      <c r="BO6" s="117" t="str">
        <f>+'DES01 2025'!F157</f>
        <v>CATASTRO</v>
      </c>
      <c r="BP6" s="83"/>
      <c r="BQ6" s="116" t="s">
        <v>117</v>
      </c>
      <c r="BR6" s="83"/>
      <c r="BS6" s="117" t="str">
        <f>+'DES01 2025'!F158</f>
        <v>CATASTRO</v>
      </c>
      <c r="BT6" s="83"/>
      <c r="BU6" s="116" t="s">
        <v>117</v>
      </c>
      <c r="BV6" s="83"/>
      <c r="BW6" s="117" t="str">
        <f>+'DES01 2025'!F159</f>
        <v xml:space="preserve">ENCARGADA DE PBR-PLANEACIÓN MUNICIPAL </v>
      </c>
      <c r="BX6" s="83"/>
      <c r="BY6" s="116" t="s">
        <v>117</v>
      </c>
      <c r="BZ6" s="83"/>
      <c r="CA6" s="117" t="str">
        <f>+'DES01 2025'!F160</f>
        <v xml:space="preserve">ENCARGADA DE PBR-PLANEACIÓN MUNICIPAL </v>
      </c>
      <c r="CB6" s="83"/>
      <c r="CC6" s="116" t="s">
        <v>117</v>
      </c>
      <c r="CD6" s="83"/>
      <c r="CE6" s="117" t="str">
        <f>+'DES01 2025'!F161</f>
        <v xml:space="preserve">SEGURIDAD PÚBICA Y TRANSITO MUNICIPAL </v>
      </c>
      <c r="CF6" s="83"/>
      <c r="CG6" s="116" t="s">
        <v>117</v>
      </c>
      <c r="CH6" s="83"/>
      <c r="CI6" s="117" t="str">
        <f>+'DES01 2025'!F162</f>
        <v xml:space="preserve">SEGURIDAD PÚBICA Y TRANSITO MUNICIPAL </v>
      </c>
      <c r="CJ6" s="83"/>
      <c r="CK6" s="116" t="s">
        <v>117</v>
      </c>
      <c r="CL6" s="83"/>
      <c r="CM6" s="117" t="str">
        <f>+'DES01 2025'!F163</f>
        <v xml:space="preserve">SEGURIDAD PÚBICA Y TRANSITO MUNICIPAL </v>
      </c>
      <c r="CN6" s="83"/>
      <c r="CO6" s="116" t="s">
        <v>117</v>
      </c>
      <c r="CP6" s="83"/>
      <c r="CQ6" s="117" t="str">
        <f>+'DES01 2025'!F164</f>
        <v xml:space="preserve">SEGURIDAD PÚBICA Y TRANSITO MUNICIPAL </v>
      </c>
      <c r="CR6" s="83"/>
      <c r="CS6" s="116" t="s">
        <v>117</v>
      </c>
      <c r="CT6" s="83"/>
      <c r="CU6" s="117" t="str">
        <f>+'DES01 2025'!$F165</f>
        <v>PROTECCIÓN CIVIL</v>
      </c>
      <c r="CV6" s="83"/>
      <c r="CW6" s="116" t="s">
        <v>117</v>
      </c>
      <c r="CX6" s="83"/>
      <c r="CY6" s="117" t="str">
        <f>+'DES01 2025'!$F166</f>
        <v>PROTECCIÓN CIVIL</v>
      </c>
      <c r="CZ6" s="83"/>
      <c r="DA6" s="116" t="s">
        <v>117</v>
      </c>
      <c r="DB6" s="83"/>
      <c r="DC6" s="117" t="str">
        <f>+'DES01 2025'!$F167</f>
        <v>PROTECCIÓN CIVIL</v>
      </c>
      <c r="DD6" s="83"/>
      <c r="DE6" s="116" t="s">
        <v>117</v>
      </c>
      <c r="DF6" s="83"/>
      <c r="DG6" s="117" t="str">
        <f>+'DES01 2025'!$F168</f>
        <v xml:space="preserve">CONCILIACIÓN MUNICIPAL </v>
      </c>
      <c r="DH6" s="83"/>
      <c r="DI6" s="116" t="s">
        <v>117</v>
      </c>
      <c r="DJ6" s="83"/>
      <c r="DK6" s="117" t="str">
        <f>+'DES01 2025'!$F169</f>
        <v xml:space="preserve">CONCILIACIÓN MUNICIPAL </v>
      </c>
      <c r="DL6" s="83"/>
      <c r="DM6" s="116" t="s">
        <v>117</v>
      </c>
      <c r="DN6" s="83"/>
      <c r="DO6" s="117" t="str">
        <f>+'DES01 2025'!$F170</f>
        <v xml:space="preserve">CONCILIACIÓN MUNICIPAL </v>
      </c>
      <c r="DP6" s="83"/>
    </row>
    <row r="7" spans="1:120" ht="15" customHeight="1" x14ac:dyDescent="0.25">
      <c r="A7" s="118" t="s">
        <v>118</v>
      </c>
      <c r="B7" s="90"/>
      <c r="C7" s="97" t="s">
        <v>186</v>
      </c>
      <c r="D7" s="90"/>
      <c r="E7" s="118" t="s">
        <v>118</v>
      </c>
      <c r="F7" s="90"/>
      <c r="G7" s="97" t="str">
        <f t="shared" ref="G7" si="27">C7</f>
        <v>EJE 1: UN GOBIERNO CERCANO, JUSTO Y HONESTO DE LA MANO CON EL PUEBLO DE SANTIAGO DE ANAYA</v>
      </c>
      <c r="H7" s="90"/>
      <c r="I7" s="118" t="s">
        <v>118</v>
      </c>
      <c r="J7" s="90"/>
      <c r="K7" s="97" t="str">
        <f t="shared" ref="K7" si="28">G7</f>
        <v>EJE 1: UN GOBIERNO CERCANO, JUSTO Y HONESTO DE LA MANO CON EL PUEBLO DE SANTIAGO DE ANAYA</v>
      </c>
      <c r="L7" s="90"/>
      <c r="M7" s="118" t="s">
        <v>118</v>
      </c>
      <c r="N7" s="90"/>
      <c r="O7" s="97" t="str">
        <f t="shared" si="0"/>
        <v>EJE 1: UN GOBIERNO CERCANO, JUSTO Y HONESTO DE LA MANO CON EL PUEBLO DE SANTIAGO DE ANAYA</v>
      </c>
      <c r="P7" s="90"/>
      <c r="Q7" s="118" t="s">
        <v>118</v>
      </c>
      <c r="R7" s="90"/>
      <c r="S7" s="97" t="str">
        <f t="shared" si="1"/>
        <v>EJE 1: UN GOBIERNO CERCANO, JUSTO Y HONESTO DE LA MANO CON EL PUEBLO DE SANTIAGO DE ANAYA</v>
      </c>
      <c r="T7" s="90"/>
      <c r="U7" s="118" t="s">
        <v>118</v>
      </c>
      <c r="V7" s="90"/>
      <c r="W7" s="97" t="str">
        <f t="shared" si="2"/>
        <v>EJE 1: UN GOBIERNO CERCANO, JUSTO Y HONESTO DE LA MANO CON EL PUEBLO DE SANTIAGO DE ANAYA</v>
      </c>
      <c r="X7" s="90"/>
      <c r="Y7" s="118" t="s">
        <v>118</v>
      </c>
      <c r="Z7" s="90"/>
      <c r="AA7" s="97" t="str">
        <f t="shared" si="3"/>
        <v>EJE 1: UN GOBIERNO CERCANO, JUSTO Y HONESTO DE LA MANO CON EL PUEBLO DE SANTIAGO DE ANAYA</v>
      </c>
      <c r="AB7" s="90"/>
      <c r="AC7" s="118" t="s">
        <v>118</v>
      </c>
      <c r="AD7" s="90"/>
      <c r="AE7" s="97" t="str">
        <f t="shared" si="4"/>
        <v>EJE 1: UN GOBIERNO CERCANO, JUSTO Y HONESTO DE LA MANO CON EL PUEBLO DE SANTIAGO DE ANAYA</v>
      </c>
      <c r="AF7" s="90"/>
      <c r="AG7" s="118" t="s">
        <v>118</v>
      </c>
      <c r="AH7" s="90"/>
      <c r="AI7" s="97" t="str">
        <f t="shared" si="5"/>
        <v>EJE 1: UN GOBIERNO CERCANO, JUSTO Y HONESTO DE LA MANO CON EL PUEBLO DE SANTIAGO DE ANAYA</v>
      </c>
      <c r="AJ7" s="90"/>
      <c r="AK7" s="118" t="s">
        <v>118</v>
      </c>
      <c r="AL7" s="90"/>
      <c r="AM7" s="97" t="str">
        <f t="shared" si="6"/>
        <v>EJE 1: UN GOBIERNO CERCANO, JUSTO Y HONESTO DE LA MANO CON EL PUEBLO DE SANTIAGO DE ANAYA</v>
      </c>
      <c r="AN7" s="90"/>
      <c r="AO7" s="118" t="s">
        <v>118</v>
      </c>
      <c r="AP7" s="90"/>
      <c r="AQ7" s="97" t="str">
        <f>+AM7</f>
        <v>EJE 1: UN GOBIERNO CERCANO, JUSTO Y HONESTO DE LA MANO CON EL PUEBLO DE SANTIAGO DE ANAYA</v>
      </c>
      <c r="AR7" s="90"/>
      <c r="AS7" s="118" t="s">
        <v>118</v>
      </c>
      <c r="AT7" s="90"/>
      <c r="AU7" s="97" t="str">
        <f>+AQ7</f>
        <v>EJE 1: UN GOBIERNO CERCANO, JUSTO Y HONESTO DE LA MANO CON EL PUEBLO DE SANTIAGO DE ANAYA</v>
      </c>
      <c r="AV7" s="90"/>
      <c r="AW7" s="118" t="s">
        <v>118</v>
      </c>
      <c r="AX7" s="90"/>
      <c r="AY7" s="97" t="str">
        <f>+AU7</f>
        <v>EJE 1: UN GOBIERNO CERCANO, JUSTO Y HONESTO DE LA MANO CON EL PUEBLO DE SANTIAGO DE ANAYA</v>
      </c>
      <c r="AZ7" s="90"/>
      <c r="BA7" s="118" t="s">
        <v>118</v>
      </c>
      <c r="BB7" s="90"/>
      <c r="BC7" s="97" t="str">
        <f t="shared" si="10"/>
        <v>EJE 1: UN GOBIERNO CERCANO, JUSTO Y HONESTO DE LA MANO CON EL PUEBLO DE SANTIAGO DE ANAYA</v>
      </c>
      <c r="BD7" s="90"/>
      <c r="BE7" s="118" t="s">
        <v>118</v>
      </c>
      <c r="BF7" s="90"/>
      <c r="BG7" s="97" t="str">
        <f t="shared" si="11"/>
        <v>EJE 1: UN GOBIERNO CERCANO, JUSTO Y HONESTO DE LA MANO CON EL PUEBLO DE SANTIAGO DE ANAYA</v>
      </c>
      <c r="BH7" s="90"/>
      <c r="BI7" s="118" t="s">
        <v>118</v>
      </c>
      <c r="BJ7" s="90"/>
      <c r="BK7" s="97" t="str">
        <f t="shared" si="12"/>
        <v>EJE 1: UN GOBIERNO CERCANO, JUSTO Y HONESTO DE LA MANO CON EL PUEBLO DE SANTIAGO DE ANAYA</v>
      </c>
      <c r="BL7" s="90"/>
      <c r="BM7" s="118" t="s">
        <v>118</v>
      </c>
      <c r="BN7" s="90"/>
      <c r="BO7" s="97" t="str">
        <f t="shared" si="13"/>
        <v>EJE 1: UN GOBIERNO CERCANO, JUSTO Y HONESTO DE LA MANO CON EL PUEBLO DE SANTIAGO DE ANAYA</v>
      </c>
      <c r="BP7" s="90"/>
      <c r="BQ7" s="118" t="s">
        <v>118</v>
      </c>
      <c r="BR7" s="90"/>
      <c r="BS7" s="97" t="str">
        <f t="shared" si="14"/>
        <v>EJE 1: UN GOBIERNO CERCANO, JUSTO Y HONESTO DE LA MANO CON EL PUEBLO DE SANTIAGO DE ANAYA</v>
      </c>
      <c r="BT7" s="90"/>
      <c r="BU7" s="118" t="s">
        <v>118</v>
      </c>
      <c r="BV7" s="90"/>
      <c r="BW7" s="97" t="str">
        <f t="shared" si="15"/>
        <v>EJE 1: UN GOBIERNO CERCANO, JUSTO Y HONESTO DE LA MANO CON EL PUEBLO DE SANTIAGO DE ANAYA</v>
      </c>
      <c r="BX7" s="90"/>
      <c r="BY7" s="118" t="s">
        <v>118</v>
      </c>
      <c r="BZ7" s="90"/>
      <c r="CA7" s="97" t="str">
        <f t="shared" si="16"/>
        <v>EJE 1: UN GOBIERNO CERCANO, JUSTO Y HONESTO DE LA MANO CON EL PUEBLO DE SANTIAGO DE ANAYA</v>
      </c>
      <c r="CB7" s="90"/>
      <c r="CC7" s="118" t="s">
        <v>118</v>
      </c>
      <c r="CD7" s="90"/>
      <c r="CE7" s="97" t="str">
        <f t="shared" si="17"/>
        <v>EJE 1: UN GOBIERNO CERCANO, JUSTO Y HONESTO DE LA MANO CON EL PUEBLO DE SANTIAGO DE ANAYA</v>
      </c>
      <c r="CF7" s="90"/>
      <c r="CG7" s="118" t="s">
        <v>118</v>
      </c>
      <c r="CH7" s="90"/>
      <c r="CI7" s="97" t="str">
        <f t="shared" si="18"/>
        <v>EJE 1: UN GOBIERNO CERCANO, JUSTO Y HONESTO DE LA MANO CON EL PUEBLO DE SANTIAGO DE ANAYA</v>
      </c>
      <c r="CJ7" s="90"/>
      <c r="CK7" s="118" t="s">
        <v>118</v>
      </c>
      <c r="CL7" s="90"/>
      <c r="CM7" s="97" t="str">
        <f t="shared" si="19"/>
        <v>EJE 1: UN GOBIERNO CERCANO, JUSTO Y HONESTO DE LA MANO CON EL PUEBLO DE SANTIAGO DE ANAYA</v>
      </c>
      <c r="CN7" s="90"/>
      <c r="CO7" s="118" t="s">
        <v>118</v>
      </c>
      <c r="CP7" s="90"/>
      <c r="CQ7" s="97" t="str">
        <f>+'DES01 2025'!D164</f>
        <v>EJE 1: UN GOBIERNO CERCANO, JUSTO Y HONESTO DE LA MANO CON EL PUEBLO DE SANTIAGO DE ANAYA</v>
      </c>
      <c r="CR7" s="90"/>
      <c r="CS7" s="118" t="s">
        <v>118</v>
      </c>
      <c r="CT7" s="90"/>
      <c r="CU7" s="97" t="str">
        <f>+'DES01 2025'!$D165</f>
        <v>EJE 1: UN GOBIERNO CERCANO, JUSTO Y HONESTO DE LA MANO CON EL PUEBLO DE SANTIAGO DE ANAYA</v>
      </c>
      <c r="CV7" s="90"/>
      <c r="CW7" s="118" t="s">
        <v>118</v>
      </c>
      <c r="CX7" s="90"/>
      <c r="CY7" s="97" t="str">
        <f>+'DES01 2025'!$D166</f>
        <v>EJE 1: UN GOBIERNO CERCANO, JUSTO Y HONESTO DE LA MANO CON EL PUEBLO DE SANTIAGO DE ANAYA</v>
      </c>
      <c r="CZ7" s="90"/>
      <c r="DA7" s="118" t="s">
        <v>118</v>
      </c>
      <c r="DB7" s="90"/>
      <c r="DC7" s="97" t="str">
        <f>+'DES01 2025'!$D167</f>
        <v>EJE 1: UN GOBIERNO CERCANO, JUSTO Y HONESTO DE LA MANO CON EL PUEBLO DE SANTIAGO DE ANAYA</v>
      </c>
      <c r="DD7" s="90"/>
      <c r="DE7" s="118" t="s">
        <v>118</v>
      </c>
      <c r="DF7" s="90"/>
      <c r="DG7" s="97" t="str">
        <f>+'DES01 2025'!$D168</f>
        <v>EJE 1: UN GOBIERNO CERCANO, JUSTO Y HONESTO DE LA MANO CON EL PUEBLO DE SANTIAGO DE ANAYA</v>
      </c>
      <c r="DH7" s="90"/>
      <c r="DI7" s="118" t="s">
        <v>118</v>
      </c>
      <c r="DJ7" s="90"/>
      <c r="DK7" s="97" t="str">
        <f>+'DES01 2025'!$D169</f>
        <v>EJE 1: UN GOBIERNO CERCANO, JUSTO Y HONESTO DE LA MANO CON EL PUEBLO DE SANTIAGO DE ANAYA</v>
      </c>
      <c r="DL7" s="90"/>
      <c r="DM7" s="118" t="s">
        <v>118</v>
      </c>
      <c r="DN7" s="90"/>
      <c r="DO7" s="97" t="str">
        <f>+'DES01 2025'!$D170</f>
        <v>EJE 1: UN GOBIERNO CERCANO, JUSTO Y HONESTO DE LA MANO CON EL PUEBLO DE SANTIAGO DE ANAYA</v>
      </c>
      <c r="DP7" s="90"/>
    </row>
    <row r="8" spans="1:120" ht="15" customHeight="1" x14ac:dyDescent="0.25">
      <c r="A8" s="93"/>
      <c r="B8" s="94"/>
      <c r="C8" s="93"/>
      <c r="D8" s="94"/>
      <c r="E8" s="93"/>
      <c r="F8" s="94"/>
      <c r="G8" s="93"/>
      <c r="H8" s="94"/>
      <c r="I8" s="93"/>
      <c r="J8" s="94"/>
      <c r="K8" s="93"/>
      <c r="L8" s="94"/>
      <c r="M8" s="93"/>
      <c r="N8" s="94"/>
      <c r="O8" s="93"/>
      <c r="P8" s="94"/>
      <c r="Q8" s="93"/>
      <c r="R8" s="94"/>
      <c r="S8" s="93"/>
      <c r="T8" s="94"/>
      <c r="U8" s="93"/>
      <c r="V8" s="94"/>
      <c r="W8" s="93"/>
      <c r="X8" s="94"/>
      <c r="Y8" s="93"/>
      <c r="Z8" s="94"/>
      <c r="AA8" s="93"/>
      <c r="AB8" s="94"/>
      <c r="AC8" s="93"/>
      <c r="AD8" s="94"/>
      <c r="AE8" s="93"/>
      <c r="AF8" s="94"/>
      <c r="AG8" s="93"/>
      <c r="AH8" s="94"/>
      <c r="AI8" s="93"/>
      <c r="AJ8" s="94"/>
      <c r="AK8" s="93"/>
      <c r="AL8" s="94"/>
      <c r="AM8" s="93"/>
      <c r="AN8" s="94"/>
      <c r="AO8" s="93"/>
      <c r="AP8" s="94"/>
      <c r="AQ8" s="93"/>
      <c r="AR8" s="94"/>
      <c r="AS8" s="93"/>
      <c r="AT8" s="94"/>
      <c r="AU8" s="93"/>
      <c r="AV8" s="94"/>
      <c r="AW8" s="93"/>
      <c r="AX8" s="94"/>
      <c r="AY8" s="93"/>
      <c r="AZ8" s="94"/>
      <c r="BA8" s="93"/>
      <c r="BB8" s="94"/>
      <c r="BC8" s="93"/>
      <c r="BD8" s="94"/>
      <c r="BE8" s="93"/>
      <c r="BF8" s="94"/>
      <c r="BG8" s="93"/>
      <c r="BH8" s="94"/>
      <c r="BI8" s="93"/>
      <c r="BJ8" s="94"/>
      <c r="BK8" s="93"/>
      <c r="BL8" s="94"/>
      <c r="BM8" s="93"/>
      <c r="BN8" s="94"/>
      <c r="BO8" s="93"/>
      <c r="BP8" s="94"/>
      <c r="BQ8" s="93"/>
      <c r="BR8" s="94"/>
      <c r="BS8" s="93"/>
      <c r="BT8" s="94"/>
      <c r="BU8" s="93"/>
      <c r="BV8" s="94"/>
      <c r="BW8" s="93"/>
      <c r="BX8" s="94"/>
      <c r="BY8" s="93"/>
      <c r="BZ8" s="94"/>
      <c r="CA8" s="93"/>
      <c r="CB8" s="94"/>
      <c r="CC8" s="93"/>
      <c r="CD8" s="94"/>
      <c r="CE8" s="93"/>
      <c r="CF8" s="94"/>
      <c r="CG8" s="93"/>
      <c r="CH8" s="94"/>
      <c r="CI8" s="93"/>
      <c r="CJ8" s="94"/>
      <c r="CK8" s="93"/>
      <c r="CL8" s="94"/>
      <c r="CM8" s="93"/>
      <c r="CN8" s="94"/>
      <c r="CO8" s="93"/>
      <c r="CP8" s="94"/>
      <c r="CQ8" s="93"/>
      <c r="CR8" s="94"/>
      <c r="CS8" s="93"/>
      <c r="CT8" s="94"/>
      <c r="CU8" s="93"/>
      <c r="CV8" s="94"/>
      <c r="CW8" s="93"/>
      <c r="CX8" s="94"/>
      <c r="CY8" s="93"/>
      <c r="CZ8" s="94"/>
      <c r="DA8" s="93"/>
      <c r="DB8" s="94"/>
      <c r="DC8" s="93"/>
      <c r="DD8" s="94"/>
      <c r="DE8" s="93"/>
      <c r="DF8" s="94"/>
      <c r="DG8" s="93"/>
      <c r="DH8" s="94"/>
      <c r="DI8" s="93"/>
      <c r="DJ8" s="94"/>
      <c r="DK8" s="93"/>
      <c r="DL8" s="94"/>
      <c r="DM8" s="93"/>
      <c r="DN8" s="94"/>
      <c r="DO8" s="93"/>
      <c r="DP8" s="94"/>
    </row>
    <row r="9" spans="1:120" ht="15" customHeight="1" x14ac:dyDescent="0.25">
      <c r="A9" s="116" t="s">
        <v>119</v>
      </c>
      <c r="B9" s="83"/>
      <c r="C9" s="119" t="s">
        <v>185</v>
      </c>
      <c r="D9" s="83"/>
      <c r="E9" s="116" t="s">
        <v>119</v>
      </c>
      <c r="F9" s="83"/>
      <c r="G9" s="119" t="str">
        <f>C9</f>
        <v xml:space="preserve">GCJSA1 </v>
      </c>
      <c r="H9" s="83"/>
      <c r="I9" s="116" t="s">
        <v>119</v>
      </c>
      <c r="J9" s="83"/>
      <c r="K9" s="119" t="str">
        <f>G9</f>
        <v xml:space="preserve">GCJSA1 </v>
      </c>
      <c r="L9" s="83"/>
      <c r="M9" s="116" t="s">
        <v>119</v>
      </c>
      <c r="N9" s="83"/>
      <c r="O9" s="119" t="str">
        <f>K9</f>
        <v xml:space="preserve">GCJSA1 </v>
      </c>
      <c r="P9" s="83"/>
      <c r="Q9" s="116" t="s">
        <v>119</v>
      </c>
      <c r="R9" s="83"/>
      <c r="S9" s="119" t="str">
        <f>O9</f>
        <v xml:space="preserve">GCJSA1 </v>
      </c>
      <c r="T9" s="83"/>
      <c r="U9" s="116" t="s">
        <v>119</v>
      </c>
      <c r="V9" s="83"/>
      <c r="W9" s="119" t="str">
        <f>S9</f>
        <v xml:space="preserve">GCJSA1 </v>
      </c>
      <c r="X9" s="83"/>
      <c r="Y9" s="116" t="s">
        <v>119</v>
      </c>
      <c r="Z9" s="83"/>
      <c r="AA9" s="119" t="str">
        <f>W9</f>
        <v xml:space="preserve">GCJSA1 </v>
      </c>
      <c r="AB9" s="83"/>
      <c r="AC9" s="116" t="s">
        <v>119</v>
      </c>
      <c r="AD9" s="83"/>
      <c r="AE9" s="119" t="str">
        <f>AA9</f>
        <v xml:space="preserve">GCJSA1 </v>
      </c>
      <c r="AF9" s="83"/>
      <c r="AG9" s="116" t="s">
        <v>119</v>
      </c>
      <c r="AH9" s="83"/>
      <c r="AI9" s="119" t="str">
        <f>AE9</f>
        <v xml:space="preserve">GCJSA1 </v>
      </c>
      <c r="AJ9" s="83"/>
      <c r="AK9" s="116" t="s">
        <v>119</v>
      </c>
      <c r="AL9" s="83"/>
      <c r="AM9" s="119" t="str">
        <f>AI9</f>
        <v xml:space="preserve">GCJSA1 </v>
      </c>
      <c r="AN9" s="83"/>
      <c r="AO9" s="116" t="s">
        <v>119</v>
      </c>
      <c r="AP9" s="83"/>
      <c r="AQ9" s="119" t="str">
        <f>AM9</f>
        <v xml:space="preserve">GCJSA1 </v>
      </c>
      <c r="AR9" s="83"/>
      <c r="AS9" s="116" t="s">
        <v>119</v>
      </c>
      <c r="AT9" s="83"/>
      <c r="AU9" s="119" t="str">
        <f>AQ9</f>
        <v xml:space="preserve">GCJSA1 </v>
      </c>
      <c r="AV9" s="83"/>
      <c r="AW9" s="116" t="s">
        <v>119</v>
      </c>
      <c r="AX9" s="83"/>
      <c r="AY9" s="119" t="str">
        <f>AU9</f>
        <v xml:space="preserve">GCJSA1 </v>
      </c>
      <c r="AZ9" s="83"/>
      <c r="BA9" s="116" t="s">
        <v>119</v>
      </c>
      <c r="BB9" s="83"/>
      <c r="BC9" s="119" t="str">
        <f>AY9</f>
        <v xml:space="preserve">GCJSA1 </v>
      </c>
      <c r="BD9" s="83"/>
      <c r="BE9" s="116" t="s">
        <v>119</v>
      </c>
      <c r="BF9" s="83"/>
      <c r="BG9" s="119" t="str">
        <f>BC9</f>
        <v xml:space="preserve">GCJSA1 </v>
      </c>
      <c r="BH9" s="83"/>
      <c r="BI9" s="116" t="s">
        <v>119</v>
      </c>
      <c r="BJ9" s="83"/>
      <c r="BK9" s="119" t="str">
        <f>BG9</f>
        <v xml:space="preserve">GCJSA1 </v>
      </c>
      <c r="BL9" s="83"/>
      <c r="BM9" s="116" t="s">
        <v>119</v>
      </c>
      <c r="BN9" s="83"/>
      <c r="BO9" s="119" t="str">
        <f>BK9</f>
        <v xml:space="preserve">GCJSA1 </v>
      </c>
      <c r="BP9" s="83"/>
      <c r="BQ9" s="116" t="s">
        <v>119</v>
      </c>
      <c r="BR9" s="83"/>
      <c r="BS9" s="119" t="str">
        <f>BO9</f>
        <v xml:space="preserve">GCJSA1 </v>
      </c>
      <c r="BT9" s="83"/>
      <c r="BU9" s="116" t="s">
        <v>119</v>
      </c>
      <c r="BV9" s="83"/>
      <c r="BW9" s="119" t="str">
        <f>BS9</f>
        <v xml:space="preserve">GCJSA1 </v>
      </c>
      <c r="BX9" s="83"/>
      <c r="BY9" s="116" t="s">
        <v>119</v>
      </c>
      <c r="BZ9" s="83"/>
      <c r="CA9" s="119" t="str">
        <f>BW9</f>
        <v xml:space="preserve">GCJSA1 </v>
      </c>
      <c r="CB9" s="83"/>
      <c r="CC9" s="116" t="s">
        <v>119</v>
      </c>
      <c r="CD9" s="83"/>
      <c r="CE9" s="119" t="str">
        <f>CA9</f>
        <v xml:space="preserve">GCJSA1 </v>
      </c>
      <c r="CF9" s="83"/>
      <c r="CG9" s="116" t="s">
        <v>119</v>
      </c>
      <c r="CH9" s="83"/>
      <c r="CI9" s="119" t="str">
        <f>CE9</f>
        <v xml:space="preserve">GCJSA1 </v>
      </c>
      <c r="CJ9" s="83"/>
      <c r="CK9" s="116" t="s">
        <v>119</v>
      </c>
      <c r="CL9" s="83"/>
      <c r="CM9" s="119" t="str">
        <f>CI9</f>
        <v xml:space="preserve">GCJSA1 </v>
      </c>
      <c r="CN9" s="83"/>
      <c r="CO9" s="116" t="s">
        <v>119</v>
      </c>
      <c r="CP9" s="83"/>
      <c r="CQ9" s="119" t="str">
        <f>CM9</f>
        <v xml:space="preserve">GCJSA1 </v>
      </c>
      <c r="CR9" s="83"/>
      <c r="CS9" s="116" t="s">
        <v>119</v>
      </c>
      <c r="CT9" s="83"/>
      <c r="CU9" s="119" t="str">
        <f>CQ9</f>
        <v xml:space="preserve">GCJSA1 </v>
      </c>
      <c r="CV9" s="83"/>
      <c r="CW9" s="116" t="s">
        <v>119</v>
      </c>
      <c r="CX9" s="83"/>
      <c r="CY9" s="119" t="str">
        <f>CU9</f>
        <v xml:space="preserve">GCJSA1 </v>
      </c>
      <c r="CZ9" s="83"/>
      <c r="DA9" s="116" t="s">
        <v>119</v>
      </c>
      <c r="DB9" s="83"/>
      <c r="DC9" s="119" t="str">
        <f>CY9</f>
        <v xml:space="preserve">GCJSA1 </v>
      </c>
      <c r="DD9" s="83"/>
      <c r="DE9" s="116" t="s">
        <v>119</v>
      </c>
      <c r="DF9" s="83"/>
      <c r="DG9" s="119" t="str">
        <f>DC9</f>
        <v xml:space="preserve">GCJSA1 </v>
      </c>
      <c r="DH9" s="83"/>
      <c r="DI9" s="116" t="s">
        <v>119</v>
      </c>
      <c r="DJ9" s="83"/>
      <c r="DK9" s="119" t="str">
        <f>DG9</f>
        <v xml:space="preserve">GCJSA1 </v>
      </c>
      <c r="DL9" s="83"/>
      <c r="DM9" s="116" t="s">
        <v>119</v>
      </c>
      <c r="DN9" s="83"/>
      <c r="DO9" s="119" t="str">
        <f>DK9</f>
        <v xml:space="preserve">GCJSA1 </v>
      </c>
      <c r="DP9" s="83"/>
    </row>
    <row r="10" spans="1:120" x14ac:dyDescent="0.25">
      <c r="A10" s="120" t="s">
        <v>120</v>
      </c>
      <c r="B10" s="82"/>
      <c r="C10" s="82"/>
      <c r="D10" s="83"/>
      <c r="E10" s="120" t="s">
        <v>120</v>
      </c>
      <c r="F10" s="82"/>
      <c r="G10" s="82"/>
      <c r="H10" s="83"/>
      <c r="I10" s="120" t="s">
        <v>120</v>
      </c>
      <c r="J10" s="82"/>
      <c r="K10" s="82"/>
      <c r="L10" s="83"/>
      <c r="M10" s="120" t="s">
        <v>120</v>
      </c>
      <c r="N10" s="82"/>
      <c r="O10" s="82"/>
      <c r="P10" s="83"/>
      <c r="Q10" s="120" t="s">
        <v>120</v>
      </c>
      <c r="R10" s="82"/>
      <c r="S10" s="82"/>
      <c r="T10" s="83"/>
      <c r="U10" s="120" t="s">
        <v>120</v>
      </c>
      <c r="V10" s="82"/>
      <c r="W10" s="82"/>
      <c r="X10" s="83"/>
      <c r="Y10" s="120" t="s">
        <v>120</v>
      </c>
      <c r="Z10" s="82"/>
      <c r="AA10" s="82"/>
      <c r="AB10" s="83"/>
      <c r="AC10" s="120" t="s">
        <v>120</v>
      </c>
      <c r="AD10" s="82"/>
      <c r="AE10" s="82"/>
      <c r="AF10" s="83"/>
      <c r="AG10" s="120" t="s">
        <v>120</v>
      </c>
      <c r="AH10" s="82"/>
      <c r="AI10" s="82"/>
      <c r="AJ10" s="83"/>
      <c r="AK10" s="120" t="s">
        <v>120</v>
      </c>
      <c r="AL10" s="82"/>
      <c r="AM10" s="82"/>
      <c r="AN10" s="83"/>
      <c r="AO10" s="120" t="s">
        <v>120</v>
      </c>
      <c r="AP10" s="82"/>
      <c r="AQ10" s="82"/>
      <c r="AR10" s="83"/>
      <c r="AS10" s="120" t="s">
        <v>120</v>
      </c>
      <c r="AT10" s="82"/>
      <c r="AU10" s="82"/>
      <c r="AV10" s="83"/>
      <c r="AW10" s="120" t="s">
        <v>120</v>
      </c>
      <c r="AX10" s="82"/>
      <c r="AY10" s="82"/>
      <c r="AZ10" s="83"/>
      <c r="BA10" s="120" t="s">
        <v>120</v>
      </c>
      <c r="BB10" s="82"/>
      <c r="BC10" s="82"/>
      <c r="BD10" s="83"/>
      <c r="BE10" s="120" t="s">
        <v>120</v>
      </c>
      <c r="BF10" s="82"/>
      <c r="BG10" s="82"/>
      <c r="BH10" s="83"/>
      <c r="BI10" s="120" t="s">
        <v>120</v>
      </c>
      <c r="BJ10" s="82"/>
      <c r="BK10" s="82"/>
      <c r="BL10" s="83"/>
      <c r="BM10" s="120" t="s">
        <v>120</v>
      </c>
      <c r="BN10" s="82"/>
      <c r="BO10" s="82"/>
      <c r="BP10" s="83"/>
      <c r="BQ10" s="120" t="s">
        <v>120</v>
      </c>
      <c r="BR10" s="82"/>
      <c r="BS10" s="82"/>
      <c r="BT10" s="83"/>
      <c r="BU10" s="120" t="s">
        <v>120</v>
      </c>
      <c r="BV10" s="82"/>
      <c r="BW10" s="82"/>
      <c r="BX10" s="83"/>
      <c r="BY10" s="120" t="s">
        <v>120</v>
      </c>
      <c r="BZ10" s="82"/>
      <c r="CA10" s="82"/>
      <c r="CB10" s="83"/>
      <c r="CC10" s="120" t="s">
        <v>120</v>
      </c>
      <c r="CD10" s="82"/>
      <c r="CE10" s="82"/>
      <c r="CF10" s="83"/>
      <c r="CG10" s="120" t="s">
        <v>120</v>
      </c>
      <c r="CH10" s="82"/>
      <c r="CI10" s="82"/>
      <c r="CJ10" s="83"/>
      <c r="CK10" s="120" t="s">
        <v>120</v>
      </c>
      <c r="CL10" s="82"/>
      <c r="CM10" s="82"/>
      <c r="CN10" s="83"/>
      <c r="CO10" s="120" t="s">
        <v>120</v>
      </c>
      <c r="CP10" s="82"/>
      <c r="CQ10" s="82"/>
      <c r="CR10" s="83"/>
      <c r="CS10" s="120" t="s">
        <v>120</v>
      </c>
      <c r="CT10" s="82"/>
      <c r="CU10" s="82"/>
      <c r="CV10" s="83"/>
      <c r="CW10" s="120" t="s">
        <v>120</v>
      </c>
      <c r="CX10" s="82"/>
      <c r="CY10" s="82"/>
      <c r="CZ10" s="83"/>
      <c r="DA10" s="120" t="s">
        <v>120</v>
      </c>
      <c r="DB10" s="82"/>
      <c r="DC10" s="82"/>
      <c r="DD10" s="83"/>
      <c r="DE10" s="120" t="s">
        <v>120</v>
      </c>
      <c r="DF10" s="82"/>
      <c r="DG10" s="82"/>
      <c r="DH10" s="83"/>
      <c r="DI10" s="120" t="s">
        <v>120</v>
      </c>
      <c r="DJ10" s="82"/>
      <c r="DK10" s="82"/>
      <c r="DL10" s="83"/>
      <c r="DM10" s="120" t="s">
        <v>120</v>
      </c>
      <c r="DN10" s="82"/>
      <c r="DO10" s="82"/>
      <c r="DP10" s="83"/>
    </row>
    <row r="11" spans="1:120" x14ac:dyDescent="0.25">
      <c r="A11" s="84" t="s">
        <v>121</v>
      </c>
      <c r="B11" s="82"/>
      <c r="C11" s="82"/>
      <c r="D11" s="83"/>
      <c r="E11" s="84" t="s">
        <v>121</v>
      </c>
      <c r="F11" s="82"/>
      <c r="G11" s="82"/>
      <c r="H11" s="83"/>
      <c r="I11" s="84" t="s">
        <v>121</v>
      </c>
      <c r="J11" s="82"/>
      <c r="K11" s="82"/>
      <c r="L11" s="83"/>
      <c r="M11" s="84" t="s">
        <v>121</v>
      </c>
      <c r="N11" s="82"/>
      <c r="O11" s="82"/>
      <c r="P11" s="83"/>
      <c r="Q11" s="84" t="s">
        <v>121</v>
      </c>
      <c r="R11" s="82"/>
      <c r="S11" s="82"/>
      <c r="T11" s="83"/>
      <c r="U11" s="84" t="s">
        <v>121</v>
      </c>
      <c r="V11" s="82"/>
      <c r="W11" s="82"/>
      <c r="X11" s="83"/>
      <c r="Y11" s="84" t="s">
        <v>121</v>
      </c>
      <c r="Z11" s="82"/>
      <c r="AA11" s="82"/>
      <c r="AB11" s="83"/>
      <c r="AC11" s="84" t="s">
        <v>121</v>
      </c>
      <c r="AD11" s="82"/>
      <c r="AE11" s="82"/>
      <c r="AF11" s="83"/>
      <c r="AG11" s="84" t="s">
        <v>121</v>
      </c>
      <c r="AH11" s="82"/>
      <c r="AI11" s="82"/>
      <c r="AJ11" s="83"/>
      <c r="AK11" s="84" t="s">
        <v>121</v>
      </c>
      <c r="AL11" s="82"/>
      <c r="AM11" s="82"/>
      <c r="AN11" s="83"/>
      <c r="AO11" s="84" t="s">
        <v>121</v>
      </c>
      <c r="AP11" s="82"/>
      <c r="AQ11" s="82"/>
      <c r="AR11" s="83"/>
      <c r="AS11" s="84" t="s">
        <v>121</v>
      </c>
      <c r="AT11" s="82"/>
      <c r="AU11" s="82"/>
      <c r="AV11" s="83"/>
      <c r="AW11" s="84" t="s">
        <v>121</v>
      </c>
      <c r="AX11" s="82"/>
      <c r="AY11" s="82"/>
      <c r="AZ11" s="83"/>
      <c r="BA11" s="84" t="s">
        <v>121</v>
      </c>
      <c r="BB11" s="82"/>
      <c r="BC11" s="82"/>
      <c r="BD11" s="83"/>
      <c r="BE11" s="84" t="s">
        <v>121</v>
      </c>
      <c r="BF11" s="82"/>
      <c r="BG11" s="82"/>
      <c r="BH11" s="83"/>
      <c r="BI11" s="84" t="s">
        <v>121</v>
      </c>
      <c r="BJ11" s="82"/>
      <c r="BK11" s="82"/>
      <c r="BL11" s="83"/>
      <c r="BM11" s="84" t="s">
        <v>121</v>
      </c>
      <c r="BN11" s="82"/>
      <c r="BO11" s="82"/>
      <c r="BP11" s="83"/>
      <c r="BQ11" s="84" t="s">
        <v>121</v>
      </c>
      <c r="BR11" s="82"/>
      <c r="BS11" s="82"/>
      <c r="BT11" s="83"/>
      <c r="BU11" s="84" t="s">
        <v>121</v>
      </c>
      <c r="BV11" s="82"/>
      <c r="BW11" s="82"/>
      <c r="BX11" s="83"/>
      <c r="BY11" s="84" t="s">
        <v>121</v>
      </c>
      <c r="BZ11" s="82"/>
      <c r="CA11" s="82"/>
      <c r="CB11" s="83"/>
      <c r="CC11" s="84" t="s">
        <v>121</v>
      </c>
      <c r="CD11" s="82"/>
      <c r="CE11" s="82"/>
      <c r="CF11" s="83"/>
      <c r="CG11" s="84" t="s">
        <v>121</v>
      </c>
      <c r="CH11" s="82"/>
      <c r="CI11" s="82"/>
      <c r="CJ11" s="83"/>
      <c r="CK11" s="84" t="s">
        <v>121</v>
      </c>
      <c r="CL11" s="82"/>
      <c r="CM11" s="82"/>
      <c r="CN11" s="83"/>
      <c r="CO11" s="84" t="s">
        <v>121</v>
      </c>
      <c r="CP11" s="82"/>
      <c r="CQ11" s="82"/>
      <c r="CR11" s="83"/>
      <c r="CS11" s="84" t="s">
        <v>121</v>
      </c>
      <c r="CT11" s="82"/>
      <c r="CU11" s="82"/>
      <c r="CV11" s="83"/>
      <c r="CW11" s="84" t="s">
        <v>121</v>
      </c>
      <c r="CX11" s="82"/>
      <c r="CY11" s="82"/>
      <c r="CZ11" s="83"/>
      <c r="DA11" s="84" t="s">
        <v>121</v>
      </c>
      <c r="DB11" s="82"/>
      <c r="DC11" s="82"/>
      <c r="DD11" s="83"/>
      <c r="DE11" s="84" t="s">
        <v>121</v>
      </c>
      <c r="DF11" s="82"/>
      <c r="DG11" s="82"/>
      <c r="DH11" s="83"/>
      <c r="DI11" s="84" t="s">
        <v>121</v>
      </c>
      <c r="DJ11" s="82"/>
      <c r="DK11" s="82"/>
      <c r="DL11" s="83"/>
      <c r="DM11" s="84" t="s">
        <v>121</v>
      </c>
      <c r="DN11" s="82"/>
      <c r="DO11" s="82"/>
      <c r="DP11" s="83"/>
    </row>
    <row r="12" spans="1:120" ht="15" customHeight="1" x14ac:dyDescent="0.25">
      <c r="A12" s="100" t="str">
        <f>'DES01 2025'!J141</f>
        <v xml:space="preserve">Porcentaje de mecanismos de participación ciudadana realizados para atender propuestas ciudadanas. </v>
      </c>
      <c r="B12" s="101"/>
      <c r="C12" s="101"/>
      <c r="D12" s="90"/>
      <c r="E12" s="100" t="str">
        <f>'DES01 2025'!J142</f>
        <v>Porcentaje de espacios para la participación ciudadana generados en las instituciones con actividad territorial, por municipio o demarcación territorial según tema.</v>
      </c>
      <c r="F12" s="101"/>
      <c r="G12" s="101"/>
      <c r="H12" s="90"/>
      <c r="I12" s="100" t="str">
        <f>'DES01 2025'!J143</f>
        <v xml:space="preserve">Porcentaje de sesiones de COPLADEM realizadas por la administración municipal. </v>
      </c>
      <c r="J12" s="101"/>
      <c r="K12" s="101"/>
      <c r="L12" s="90"/>
      <c r="M12" s="100" t="str">
        <f>'DES01 2025'!J144</f>
        <v xml:space="preserve">Porcentaje de audicencias ciudadanas atendidas por el Despacho de la Presidencia. </v>
      </c>
      <c r="N12" s="101"/>
      <c r="O12" s="101"/>
      <c r="P12" s="90"/>
      <c r="Q12" s="100" t="str">
        <f>'DES01 2025'!J145</f>
        <v xml:space="preserve">Porcentaje de convocatorias publicadas relacionadas con programas, servicios y trámites que ofrece el gobierno municipal. </v>
      </c>
      <c r="R12" s="101"/>
      <c r="S12" s="101"/>
      <c r="T12" s="90"/>
      <c r="U12" s="100" t="str">
        <f>'DES01 2025'!J146</f>
        <v xml:space="preserve">Porcentaje de servidores públicos capacitados en temas de su competecia y capacitaciones generales. </v>
      </c>
      <c r="V12" s="101"/>
      <c r="W12" s="101"/>
      <c r="X12" s="90"/>
      <c r="Y12" s="100" t="str">
        <f>'DES01 2025'!J147</f>
        <v xml:space="preserve">Porcentaje de cuestionarios de detección de capacitación aplicados. </v>
      </c>
      <c r="Z12" s="101"/>
      <c r="AA12" s="101"/>
      <c r="AB12" s="90"/>
      <c r="AC12" s="100" t="str">
        <f>'DES01 2025'!J148</f>
        <v>Porcentaje de sesiones del Comité de Control y Desempeño Institucional (COCODI) y Comité de Ética y Prevención de Conflictos de Interés (CEPCI).</v>
      </c>
      <c r="AD12" s="101"/>
      <c r="AE12" s="101"/>
      <c r="AF12" s="90"/>
      <c r="AG12" s="100" t="str">
        <f>'DES01 2025'!J149</f>
        <v xml:space="preserve">Porcentaje de vehículos que reciben mantenimiento oportuno. </v>
      </c>
      <c r="AH12" s="101"/>
      <c r="AI12" s="101"/>
      <c r="AJ12" s="90"/>
      <c r="AK12" s="100" t="str">
        <f>'DES01 2025'!J150</f>
        <v xml:space="preserve">Porcentaje de verificaciones y actualizaciones del inventario municipal. </v>
      </c>
      <c r="AL12" s="101"/>
      <c r="AM12" s="101"/>
      <c r="AN12" s="90"/>
      <c r="AO12" s="100" t="str">
        <f>'DES01 2025'!J151</f>
        <v xml:space="preserve">Índice de cumplimiento en materia de obligaciones en materia de trasparencia gubernamental. </v>
      </c>
      <c r="AP12" s="101"/>
      <c r="AQ12" s="101"/>
      <c r="AR12" s="90"/>
      <c r="AS12" s="100" t="str">
        <f>'DES01 2025'!J152</f>
        <v xml:space="preserve">Porcentaje de solicitudes de información atendidas . </v>
      </c>
      <c r="AT12" s="101"/>
      <c r="AU12" s="101"/>
      <c r="AV12" s="90"/>
      <c r="AW12" s="100" t="str">
        <f>'DES01 2025'!J153</f>
        <v>Porcentaje de difusión de la información obligatoria de la ley de transparencia y acceso a la información.</v>
      </c>
      <c r="AX12" s="101"/>
      <c r="AY12" s="101"/>
      <c r="AZ12" s="90"/>
      <c r="BA12" s="100" t="str">
        <f>'DES01 2025'!J154</f>
        <v xml:space="preserve">Porcentaje de audiorias internas realizadas. </v>
      </c>
      <c r="BB12" s="101"/>
      <c r="BC12" s="101"/>
      <c r="BD12" s="90"/>
      <c r="BE12" s="100" t="str">
        <f>'DES01 2025'!J155</f>
        <v xml:space="preserve">Porcentaje de solicitudes de información recibidas para tener acceso a la información de interés en el área cordinadora de archivo. </v>
      </c>
      <c r="BF12" s="101"/>
      <c r="BG12" s="101"/>
      <c r="BH12" s="90"/>
      <c r="BI12" s="100" t="str">
        <f>'DES01 2025'!J156</f>
        <v xml:space="preserve">Tasa de crecimiento en la recaudación de ingresos. </v>
      </c>
      <c r="BJ12" s="101"/>
      <c r="BK12" s="101"/>
      <c r="BL12" s="90"/>
      <c r="BM12" s="100" t="str">
        <f>'DES01 2025'!J157</f>
        <v xml:space="preserve">Porcentaje de cobros de impuesto predial. </v>
      </c>
      <c r="BN12" s="101"/>
      <c r="BO12" s="101"/>
      <c r="BP12" s="90"/>
      <c r="BQ12" s="100" t="str">
        <f>'DES01 2025'!J158</f>
        <v xml:space="preserve">Porcentaje de registros de predios nuevos al sistema catastral. </v>
      </c>
      <c r="BR12" s="101"/>
      <c r="BS12" s="101"/>
      <c r="BT12" s="90"/>
      <c r="BU12" s="100" t="str">
        <f>'DES01 2025'!J159</f>
        <v>Índice general de avance en la implememtación del PBR-SED a nivel municipal</v>
      </c>
      <c r="BV12" s="101"/>
      <c r="BW12" s="101"/>
      <c r="BX12" s="90"/>
      <c r="BY12" s="100" t="str">
        <f>'DES01 2025'!J160</f>
        <v>Porcentaje de capacitaciones tomadas por el personal encargado del PBR-SED</v>
      </c>
      <c r="BZ12" s="101"/>
      <c r="CA12" s="101"/>
      <c r="CB12" s="90"/>
      <c r="CC12" s="100" t="str">
        <f>'DES01 2025'!J161</f>
        <v>Porcentaje de atención a llamadas de emergencia en materia de seguridad pública y tránsito municipal.</v>
      </c>
      <c r="CD12" s="101"/>
      <c r="CE12" s="101"/>
      <c r="CF12" s="90"/>
      <c r="CG12" s="121" t="str">
        <f>'DES01 2025'!J162</f>
        <v>Porcentaje de talleres de prevención del delito  realizados por seguridad pública municipal.</v>
      </c>
      <c r="CH12" s="101"/>
      <c r="CI12" s="101"/>
      <c r="CJ12" s="90"/>
      <c r="CK12" s="121" t="str">
        <f>'DES01 2025'!J163</f>
        <v>Porcentaje de visitas para resguardo de instituciones educativas</v>
      </c>
      <c r="CL12" s="101"/>
      <c r="CM12" s="101"/>
      <c r="CN12" s="90"/>
      <c r="CO12" s="121" t="str">
        <f>'DES01 2025'!J164</f>
        <v>Porcentaje de resguardos de eventos, ferias y eventos culturales.</v>
      </c>
      <c r="CP12" s="101"/>
      <c r="CQ12" s="101"/>
      <c r="CR12" s="90"/>
      <c r="CS12" s="121" t="str">
        <f>'DES01 2025'!$J165</f>
        <v xml:space="preserve">Porcentaje de incendios atendidos de manera oportuna  </v>
      </c>
      <c r="CT12" s="101"/>
      <c r="CU12" s="101"/>
      <c r="CV12" s="90"/>
      <c r="CW12" s="121" t="str">
        <f>'DES01 2025'!$J166</f>
        <v xml:space="preserve">Porcentaje de retiros y reubicación de la fauna que por algún motivo no puede estar en contacto con la población. </v>
      </c>
      <c r="CX12" s="101"/>
      <c r="CY12" s="101"/>
      <c r="CZ12" s="90"/>
      <c r="DA12" s="121" t="str">
        <f>'DES01 2025'!$J167</f>
        <v>Porcentaje de servicios de traslados a la población que por accidente o padecimiento  requiero traslado a una institución médica.</v>
      </c>
      <c r="DB12" s="101"/>
      <c r="DC12" s="101"/>
      <c r="DD12" s="90"/>
      <c r="DE12" s="121" t="str">
        <f>'DES01 2025'!$J168</f>
        <v>Porcentaje de acciones realizadas para atender los procesos y mecanismos de procuración de justicia</v>
      </c>
      <c r="DF12" s="101"/>
      <c r="DG12" s="101"/>
      <c r="DH12" s="90"/>
      <c r="DI12" s="121" t="str">
        <f>'DES01 2025'!$J169</f>
        <v>Porcetaje de asesorias brindadas a la ciudadania y/o autoridades civiles y ejidales.</v>
      </c>
      <c r="DJ12" s="101"/>
      <c r="DK12" s="101"/>
      <c r="DL12" s="90"/>
      <c r="DM12" s="121" t="str">
        <f>'DES01 2025'!$J170</f>
        <v xml:space="preserve">Porcentaje de diligencias realizadas en las comunidades del municipio </v>
      </c>
      <c r="DN12" s="101"/>
      <c r="DO12" s="101"/>
      <c r="DP12" s="90"/>
    </row>
    <row r="13" spans="1:120" ht="15" customHeight="1" x14ac:dyDescent="0.25">
      <c r="A13" s="93"/>
      <c r="B13" s="102"/>
      <c r="C13" s="102"/>
      <c r="D13" s="94"/>
      <c r="E13" s="93"/>
      <c r="F13" s="102"/>
      <c r="G13" s="102"/>
      <c r="H13" s="94"/>
      <c r="I13" s="93"/>
      <c r="J13" s="102"/>
      <c r="K13" s="102"/>
      <c r="L13" s="94"/>
      <c r="M13" s="93"/>
      <c r="N13" s="102"/>
      <c r="O13" s="102"/>
      <c r="P13" s="94"/>
      <c r="Q13" s="93"/>
      <c r="R13" s="102"/>
      <c r="S13" s="102"/>
      <c r="T13" s="94"/>
      <c r="U13" s="93"/>
      <c r="V13" s="102"/>
      <c r="W13" s="102"/>
      <c r="X13" s="94"/>
      <c r="Y13" s="93"/>
      <c r="Z13" s="102"/>
      <c r="AA13" s="102"/>
      <c r="AB13" s="94"/>
      <c r="AC13" s="93"/>
      <c r="AD13" s="102"/>
      <c r="AE13" s="102"/>
      <c r="AF13" s="94"/>
      <c r="AG13" s="93"/>
      <c r="AH13" s="102"/>
      <c r="AI13" s="102"/>
      <c r="AJ13" s="94"/>
      <c r="AK13" s="93"/>
      <c r="AL13" s="102"/>
      <c r="AM13" s="102"/>
      <c r="AN13" s="94"/>
      <c r="AO13" s="93"/>
      <c r="AP13" s="102"/>
      <c r="AQ13" s="102"/>
      <c r="AR13" s="94"/>
      <c r="AS13" s="93"/>
      <c r="AT13" s="102"/>
      <c r="AU13" s="102"/>
      <c r="AV13" s="94"/>
      <c r="AW13" s="93"/>
      <c r="AX13" s="102"/>
      <c r="AY13" s="102"/>
      <c r="AZ13" s="94"/>
      <c r="BA13" s="93"/>
      <c r="BB13" s="102"/>
      <c r="BC13" s="102"/>
      <c r="BD13" s="94"/>
      <c r="BE13" s="93"/>
      <c r="BF13" s="102"/>
      <c r="BG13" s="102"/>
      <c r="BH13" s="94"/>
      <c r="BI13" s="93"/>
      <c r="BJ13" s="102"/>
      <c r="BK13" s="102"/>
      <c r="BL13" s="94"/>
      <c r="BM13" s="93"/>
      <c r="BN13" s="102"/>
      <c r="BO13" s="102"/>
      <c r="BP13" s="94"/>
      <c r="BQ13" s="93"/>
      <c r="BR13" s="102"/>
      <c r="BS13" s="102"/>
      <c r="BT13" s="94"/>
      <c r="BU13" s="93"/>
      <c r="BV13" s="102"/>
      <c r="BW13" s="102"/>
      <c r="BX13" s="94"/>
      <c r="BY13" s="93"/>
      <c r="BZ13" s="102"/>
      <c r="CA13" s="102"/>
      <c r="CB13" s="94"/>
      <c r="CC13" s="93"/>
      <c r="CD13" s="102"/>
      <c r="CE13" s="102"/>
      <c r="CF13" s="94"/>
      <c r="CG13" s="93"/>
      <c r="CH13" s="102"/>
      <c r="CI13" s="102"/>
      <c r="CJ13" s="94"/>
      <c r="CK13" s="93"/>
      <c r="CL13" s="102"/>
      <c r="CM13" s="102"/>
      <c r="CN13" s="94"/>
      <c r="CO13" s="93"/>
      <c r="CP13" s="102"/>
      <c r="CQ13" s="102"/>
      <c r="CR13" s="94"/>
      <c r="CS13" s="93"/>
      <c r="CT13" s="102"/>
      <c r="CU13" s="102"/>
      <c r="CV13" s="94"/>
      <c r="CW13" s="93"/>
      <c r="CX13" s="102"/>
      <c r="CY13" s="102"/>
      <c r="CZ13" s="94"/>
      <c r="DA13" s="93"/>
      <c r="DB13" s="102"/>
      <c r="DC13" s="102"/>
      <c r="DD13" s="94"/>
      <c r="DE13" s="93"/>
      <c r="DF13" s="102"/>
      <c r="DG13" s="102"/>
      <c r="DH13" s="94"/>
      <c r="DI13" s="93"/>
      <c r="DJ13" s="102"/>
      <c r="DK13" s="102"/>
      <c r="DL13" s="94"/>
      <c r="DM13" s="93"/>
      <c r="DN13" s="102"/>
      <c r="DO13" s="102"/>
      <c r="DP13" s="94"/>
    </row>
    <row r="14" spans="1:120" ht="15" customHeight="1" x14ac:dyDescent="0.25">
      <c r="A14" s="103" t="s">
        <v>122</v>
      </c>
      <c r="B14" s="123" t="str">
        <f>'DES01 2025'!I141</f>
        <v>GCJSA101</v>
      </c>
      <c r="C14" s="103" t="s">
        <v>123</v>
      </c>
      <c r="D14" s="125" t="str">
        <f>'DES01 2025'!N141</f>
        <v>Eficacia</v>
      </c>
      <c r="E14" s="103" t="s">
        <v>122</v>
      </c>
      <c r="F14" s="123" t="str">
        <f>'DES01 2025'!I142</f>
        <v>GCJSA102</v>
      </c>
      <c r="G14" s="103" t="s">
        <v>123</v>
      </c>
      <c r="H14" s="125" t="str">
        <f>'DES01 2025'!N142</f>
        <v>Eficacia</v>
      </c>
      <c r="I14" s="103" t="s">
        <v>122</v>
      </c>
      <c r="J14" s="123" t="str">
        <f>'DES01 2025'!I143</f>
        <v>GCJSA103</v>
      </c>
      <c r="K14" s="103" t="s">
        <v>123</v>
      </c>
      <c r="L14" s="125" t="str">
        <f>'DES01 2025'!N143</f>
        <v xml:space="preserve">Eficiencia </v>
      </c>
      <c r="M14" s="103" t="s">
        <v>122</v>
      </c>
      <c r="N14" s="123" t="str">
        <f>'DES01 2025'!I144</f>
        <v>GCJSA104</v>
      </c>
      <c r="O14" s="103" t="s">
        <v>123</v>
      </c>
      <c r="P14" s="125" t="str">
        <f>'DES01 2025'!N144</f>
        <v xml:space="preserve">Eficiencia </v>
      </c>
      <c r="Q14" s="103" t="s">
        <v>122</v>
      </c>
      <c r="R14" s="123" t="str">
        <f>'DES01 2025'!I145</f>
        <v>GCJSA105</v>
      </c>
      <c r="S14" s="103" t="s">
        <v>123</v>
      </c>
      <c r="T14" s="125" t="str">
        <f>'DES01 2025'!N145</f>
        <v xml:space="preserve">Eficiencia </v>
      </c>
      <c r="U14" s="103" t="s">
        <v>122</v>
      </c>
      <c r="V14" s="123" t="str">
        <f>'DES01 2025'!I146</f>
        <v>GCJSA106</v>
      </c>
      <c r="W14" s="103" t="s">
        <v>123</v>
      </c>
      <c r="X14" s="125" t="str">
        <f>'DES01 2025'!N146</f>
        <v xml:space="preserve">Eficiencia </v>
      </c>
      <c r="Y14" s="103" t="s">
        <v>122</v>
      </c>
      <c r="Z14" s="123" t="str">
        <f>'DES01 2025'!I147</f>
        <v>GCJSA107</v>
      </c>
      <c r="AA14" s="103" t="s">
        <v>123</v>
      </c>
      <c r="AB14" s="125" t="str">
        <f>'DES01 2025'!N147</f>
        <v xml:space="preserve">Eficiencia </v>
      </c>
      <c r="AC14" s="103" t="s">
        <v>122</v>
      </c>
      <c r="AD14" s="123" t="str">
        <f>'DES01 2025'!I148</f>
        <v>GCJSA108</v>
      </c>
      <c r="AE14" s="103" t="s">
        <v>123</v>
      </c>
      <c r="AF14" s="125" t="str">
        <f>'DES01 2025'!N148</f>
        <v xml:space="preserve">Eficiencia </v>
      </c>
      <c r="AG14" s="103" t="s">
        <v>122</v>
      </c>
      <c r="AH14" s="123" t="str">
        <f>'DES01 2025'!I149</f>
        <v>GCJSA109</v>
      </c>
      <c r="AI14" s="103" t="s">
        <v>123</v>
      </c>
      <c r="AJ14" s="125" t="str">
        <f>'DES01 2025'!N149</f>
        <v xml:space="preserve">Eficiencia </v>
      </c>
      <c r="AK14" s="103" t="s">
        <v>122</v>
      </c>
      <c r="AL14" s="123" t="str">
        <f>'DES01 2025'!I150</f>
        <v>GCJSA110</v>
      </c>
      <c r="AM14" s="103" t="s">
        <v>123</v>
      </c>
      <c r="AN14" s="125" t="str">
        <f>'DES01 2025'!N150</f>
        <v xml:space="preserve">Eficiencia </v>
      </c>
      <c r="AO14" s="103" t="s">
        <v>122</v>
      </c>
      <c r="AP14" s="123" t="str">
        <f>'DES01 2025'!I151</f>
        <v>GCJSA111</v>
      </c>
      <c r="AQ14" s="103" t="s">
        <v>123</v>
      </c>
      <c r="AR14" s="125" t="str">
        <f>'DES01 2025'!N151</f>
        <v>Eficacia</v>
      </c>
      <c r="AS14" s="103" t="s">
        <v>122</v>
      </c>
      <c r="AT14" s="123" t="str">
        <f>'DES01 2025'!I152</f>
        <v>GCJSA112</v>
      </c>
      <c r="AU14" s="103" t="s">
        <v>123</v>
      </c>
      <c r="AV14" s="125" t="str">
        <f>'DES01 2025'!N152</f>
        <v xml:space="preserve">Eficiencia </v>
      </c>
      <c r="AW14" s="103" t="s">
        <v>122</v>
      </c>
      <c r="AX14" s="123" t="str">
        <f>'DES01 2025'!I153</f>
        <v>GCJSA113</v>
      </c>
      <c r="AY14" s="103" t="s">
        <v>123</v>
      </c>
      <c r="AZ14" s="125" t="str">
        <f>'DES01 2025'!N153</f>
        <v xml:space="preserve">Eficiencia </v>
      </c>
      <c r="BA14" s="103" t="s">
        <v>122</v>
      </c>
      <c r="BB14" s="123" t="str">
        <f>'DES01 2025'!I154</f>
        <v>GCJSA114</v>
      </c>
      <c r="BC14" s="103" t="s">
        <v>123</v>
      </c>
      <c r="BD14" s="125" t="str">
        <f>'DES01 2025'!N154</f>
        <v xml:space="preserve">Eficiencia </v>
      </c>
      <c r="BE14" s="103" t="s">
        <v>122</v>
      </c>
      <c r="BF14" s="123" t="str">
        <f>'DES01 2025'!I155</f>
        <v>GCJSA115</v>
      </c>
      <c r="BG14" s="103" t="s">
        <v>123</v>
      </c>
      <c r="BH14" s="125" t="str">
        <f>'DES01 2025'!N155</f>
        <v xml:space="preserve">Eficiencia </v>
      </c>
      <c r="BI14" s="103" t="s">
        <v>122</v>
      </c>
      <c r="BJ14" s="123" t="str">
        <f>'DES01 2025'!I156</f>
        <v>GCJSA116</v>
      </c>
      <c r="BK14" s="103" t="s">
        <v>123</v>
      </c>
      <c r="BL14" s="125" t="str">
        <f>'DES01 2025'!N156</f>
        <v>Eficacia</v>
      </c>
      <c r="BM14" s="103" t="s">
        <v>122</v>
      </c>
      <c r="BN14" s="123" t="str">
        <f>'DES01 2025'!I157</f>
        <v>GCJSA117</v>
      </c>
      <c r="BO14" s="103" t="s">
        <v>123</v>
      </c>
      <c r="BP14" s="125" t="str">
        <f>'DES01 2025'!N157</f>
        <v xml:space="preserve">Eficiencia </v>
      </c>
      <c r="BQ14" s="103" t="s">
        <v>122</v>
      </c>
      <c r="BR14" s="123" t="str">
        <f>'DES01 2025'!I158</f>
        <v>GCJSA118</v>
      </c>
      <c r="BS14" s="103" t="s">
        <v>123</v>
      </c>
      <c r="BT14" s="125" t="str">
        <f>'DES01 2025'!N158</f>
        <v xml:space="preserve">Eficiencia </v>
      </c>
      <c r="BU14" s="103" t="s">
        <v>122</v>
      </c>
      <c r="BV14" s="123" t="str">
        <f>'DES01 2025'!I159</f>
        <v>GCJSA119</v>
      </c>
      <c r="BW14" s="103" t="s">
        <v>123</v>
      </c>
      <c r="BX14" s="125" t="str">
        <f>'DES01 2025'!N159</f>
        <v xml:space="preserve">Eficiencia </v>
      </c>
      <c r="BY14" s="103" t="s">
        <v>122</v>
      </c>
      <c r="BZ14" s="123" t="str">
        <f>'DES01 2025'!I160</f>
        <v>GCJSA120</v>
      </c>
      <c r="CA14" s="103" t="s">
        <v>123</v>
      </c>
      <c r="CB14" s="125" t="str">
        <f>'DES01 2025'!N160</f>
        <v>Eficacia</v>
      </c>
      <c r="CC14" s="103" t="s">
        <v>122</v>
      </c>
      <c r="CD14" s="123" t="str">
        <f>'DES01 2025'!I161</f>
        <v>GCJSA121</v>
      </c>
      <c r="CE14" s="103" t="s">
        <v>123</v>
      </c>
      <c r="CF14" s="125" t="str">
        <f>'DES01 2025'!N161</f>
        <v xml:space="preserve">Eficiencia </v>
      </c>
      <c r="CG14" s="103" t="s">
        <v>122</v>
      </c>
      <c r="CH14" s="123" t="str">
        <f>'DES01 2025'!I162</f>
        <v>GCJSA122</v>
      </c>
      <c r="CI14" s="103" t="s">
        <v>123</v>
      </c>
      <c r="CJ14" s="125" t="str">
        <f>'DES01 2025'!N162</f>
        <v xml:space="preserve">Eficiencia </v>
      </c>
      <c r="CK14" s="103" t="s">
        <v>122</v>
      </c>
      <c r="CL14" s="123" t="str">
        <f>'DES01 2025'!I163</f>
        <v>GCJSA123</v>
      </c>
      <c r="CM14" s="103" t="s">
        <v>123</v>
      </c>
      <c r="CN14" s="125" t="str">
        <f>'DES01 2025'!N163</f>
        <v xml:space="preserve">Eficiencia </v>
      </c>
      <c r="CO14" s="103" t="s">
        <v>122</v>
      </c>
      <c r="CP14" s="123" t="str">
        <f>'DES01 2025'!I164</f>
        <v>GCJSA124</v>
      </c>
      <c r="CQ14" s="103" t="s">
        <v>123</v>
      </c>
      <c r="CR14" s="125" t="str">
        <f>'DES01 2025'!N164</f>
        <v xml:space="preserve">Eficiencia </v>
      </c>
      <c r="CS14" s="103" t="s">
        <v>122</v>
      </c>
      <c r="CT14" s="123" t="str">
        <f>'DES01 2025'!$I165</f>
        <v>GCJSA125</v>
      </c>
      <c r="CU14" s="103" t="s">
        <v>123</v>
      </c>
      <c r="CV14" s="125" t="str">
        <f>'DES01 2025'!$N165</f>
        <v xml:space="preserve">Eficiencia </v>
      </c>
      <c r="CW14" s="103" t="s">
        <v>122</v>
      </c>
      <c r="CX14" s="123" t="str">
        <f>'DES01 2025'!$I166</f>
        <v>GCJSA126</v>
      </c>
      <c r="CY14" s="103" t="s">
        <v>123</v>
      </c>
      <c r="CZ14" s="125" t="str">
        <f>'DES01 2025'!$N166</f>
        <v xml:space="preserve">Eficiencia </v>
      </c>
      <c r="DA14" s="103" t="s">
        <v>122</v>
      </c>
      <c r="DB14" s="123" t="str">
        <f>'DES01 2025'!$I167</f>
        <v>GCJSA127</v>
      </c>
      <c r="DC14" s="103" t="s">
        <v>123</v>
      </c>
      <c r="DD14" s="125" t="str">
        <f>'DES01 2025'!$N167</f>
        <v xml:space="preserve">Eficiencia </v>
      </c>
      <c r="DE14" s="103" t="s">
        <v>122</v>
      </c>
      <c r="DF14" s="123" t="str">
        <f>'DES01 2025'!$I168</f>
        <v>GCJSA128</v>
      </c>
      <c r="DG14" s="103" t="s">
        <v>123</v>
      </c>
      <c r="DH14" s="125" t="str">
        <f>'DES01 2025'!$N168</f>
        <v>Eficacia</v>
      </c>
      <c r="DI14" s="103" t="s">
        <v>122</v>
      </c>
      <c r="DJ14" s="123" t="str">
        <f>'DES01 2025'!$I169</f>
        <v>GCJSA129</v>
      </c>
      <c r="DK14" s="103" t="s">
        <v>123</v>
      </c>
      <c r="DL14" s="125" t="str">
        <f>'DES01 2025'!$N169</f>
        <v xml:space="preserve">Eficiencia </v>
      </c>
      <c r="DM14" s="103" t="s">
        <v>122</v>
      </c>
      <c r="DN14" s="123" t="str">
        <f>'DES01 2025'!$I170</f>
        <v>GCJSA130</v>
      </c>
      <c r="DO14" s="103" t="s">
        <v>123</v>
      </c>
      <c r="DP14" s="125" t="str">
        <f>'DES01 2025'!$N170</f>
        <v xml:space="preserve">Eficiencia </v>
      </c>
    </row>
    <row r="15" spans="1:120" ht="15" customHeight="1" x14ac:dyDescent="0.2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22"/>
      <c r="CH15" s="124"/>
      <c r="CI15" s="122"/>
      <c r="CJ15" s="126"/>
      <c r="CK15" s="122"/>
      <c r="CL15" s="124"/>
      <c r="CM15" s="122"/>
      <c r="CN15" s="126"/>
      <c r="CO15" s="122"/>
      <c r="CP15" s="124"/>
      <c r="CQ15" s="122"/>
      <c r="CR15" s="126"/>
      <c r="CS15" s="122"/>
      <c r="CT15" s="124"/>
      <c r="CU15" s="122"/>
      <c r="CV15" s="126"/>
      <c r="CW15" s="122"/>
      <c r="CX15" s="124"/>
      <c r="CY15" s="122"/>
      <c r="CZ15" s="126"/>
      <c r="DA15" s="122"/>
      <c r="DB15" s="124"/>
      <c r="DC15" s="122"/>
      <c r="DD15" s="126"/>
      <c r="DE15" s="122"/>
      <c r="DF15" s="124"/>
      <c r="DG15" s="122"/>
      <c r="DH15" s="126"/>
      <c r="DI15" s="122"/>
      <c r="DJ15" s="124"/>
      <c r="DK15" s="122"/>
      <c r="DL15" s="126"/>
      <c r="DM15" s="122"/>
      <c r="DN15" s="124"/>
      <c r="DO15" s="122"/>
      <c r="DP15" s="126"/>
    </row>
    <row r="16" spans="1:120" x14ac:dyDescent="0.25">
      <c r="A16" s="98" t="s">
        <v>124</v>
      </c>
      <c r="B16" s="83"/>
      <c r="C16" s="99" t="str">
        <f>'DES01 2025'!G141</f>
        <v>Fin</v>
      </c>
      <c r="D16" s="83"/>
      <c r="E16" s="98" t="s">
        <v>124</v>
      </c>
      <c r="F16" s="83"/>
      <c r="G16" s="99" t="str">
        <f>'DES01 2025'!G142</f>
        <v>Propósito</v>
      </c>
      <c r="H16" s="83"/>
      <c r="I16" s="98" t="s">
        <v>124</v>
      </c>
      <c r="J16" s="83"/>
      <c r="K16" s="99" t="str">
        <f>'DES01 2025'!G143</f>
        <v>Componente 1</v>
      </c>
      <c r="L16" s="83"/>
      <c r="M16" s="98" t="s">
        <v>124</v>
      </c>
      <c r="N16" s="83"/>
      <c r="O16" s="99" t="str">
        <f>'DES01 2025'!G144</f>
        <v>Actividad 1.1</v>
      </c>
      <c r="P16" s="83"/>
      <c r="Q16" s="98" t="s">
        <v>124</v>
      </c>
      <c r="R16" s="83"/>
      <c r="S16" s="99" t="str">
        <f>'DES01 2025'!G145</f>
        <v>Actividad 1.2</v>
      </c>
      <c r="T16" s="83"/>
      <c r="U16" s="98" t="s">
        <v>124</v>
      </c>
      <c r="V16" s="83"/>
      <c r="W16" s="99" t="str">
        <f>'DES01 2025'!G146</f>
        <v>Componente 2</v>
      </c>
      <c r="X16" s="83"/>
      <c r="Y16" s="98" t="s">
        <v>124</v>
      </c>
      <c r="Z16" s="83"/>
      <c r="AA16" s="99" t="str">
        <f>'DES01 2025'!G147</f>
        <v>Actividad 2.1</v>
      </c>
      <c r="AB16" s="83"/>
      <c r="AC16" s="98" t="s">
        <v>124</v>
      </c>
      <c r="AD16" s="83"/>
      <c r="AE16" s="99" t="str">
        <f>'DES01 2025'!G148</f>
        <v>Actividad 2.2</v>
      </c>
      <c r="AF16" s="83"/>
      <c r="AG16" s="98" t="s">
        <v>124</v>
      </c>
      <c r="AH16" s="83"/>
      <c r="AI16" s="99" t="str">
        <f>'DES01 2025'!G149</f>
        <v>Actividad 2.3</v>
      </c>
      <c r="AJ16" s="83"/>
      <c r="AK16" s="98" t="s">
        <v>124</v>
      </c>
      <c r="AL16" s="83"/>
      <c r="AM16" s="99" t="str">
        <f>'DES01 2025'!G150</f>
        <v>Actividad 2.4</v>
      </c>
      <c r="AN16" s="83"/>
      <c r="AO16" s="98" t="s">
        <v>124</v>
      </c>
      <c r="AP16" s="83"/>
      <c r="AQ16" s="99" t="str">
        <f>'DES01 2025'!G151</f>
        <v>Componente 3</v>
      </c>
      <c r="AR16" s="83"/>
      <c r="AS16" s="98" t="s">
        <v>124</v>
      </c>
      <c r="AT16" s="83"/>
      <c r="AU16" s="99" t="str">
        <f>'DES01 2025'!G152</f>
        <v>Actividad 3.1</v>
      </c>
      <c r="AV16" s="83"/>
      <c r="AW16" s="98" t="s">
        <v>124</v>
      </c>
      <c r="AX16" s="83"/>
      <c r="AY16" s="99" t="str">
        <f>'DES01 2025'!G153</f>
        <v>Actividad 3.2</v>
      </c>
      <c r="AZ16" s="83"/>
      <c r="BA16" s="98" t="s">
        <v>124</v>
      </c>
      <c r="BB16" s="83"/>
      <c r="BC16" s="99" t="str">
        <f>'DES01 2025'!G154</f>
        <v>Actividad 3.3</v>
      </c>
      <c r="BD16" s="83"/>
      <c r="BE16" s="98" t="s">
        <v>124</v>
      </c>
      <c r="BF16" s="83"/>
      <c r="BG16" s="99" t="str">
        <f>'DES01 2025'!G155</f>
        <v>Actividad 3.4</v>
      </c>
      <c r="BH16" s="83"/>
      <c r="BI16" s="98" t="s">
        <v>124</v>
      </c>
      <c r="BJ16" s="83"/>
      <c r="BK16" s="99" t="str">
        <f>'DES01 2025'!G156</f>
        <v>Componente 4</v>
      </c>
      <c r="BL16" s="83"/>
      <c r="BM16" s="98" t="s">
        <v>124</v>
      </c>
      <c r="BN16" s="83"/>
      <c r="BO16" s="99" t="str">
        <f>'DES01 2025'!G157</f>
        <v>Actividad 4.1</v>
      </c>
      <c r="BP16" s="83"/>
      <c r="BQ16" s="98" t="s">
        <v>124</v>
      </c>
      <c r="BR16" s="83"/>
      <c r="BS16" s="99" t="str">
        <f>'DES01 2025'!G158</f>
        <v>Actividad 4.2</v>
      </c>
      <c r="BT16" s="83"/>
      <c r="BU16" s="98" t="s">
        <v>124</v>
      </c>
      <c r="BV16" s="83"/>
      <c r="BW16" s="99" t="str">
        <f>'DES01 2025'!G159</f>
        <v>Actividad 4.3</v>
      </c>
      <c r="BX16" s="83"/>
      <c r="BY16" s="98" t="s">
        <v>124</v>
      </c>
      <c r="BZ16" s="83"/>
      <c r="CA16" s="99" t="str">
        <f>'DES01 2025'!G160</f>
        <v>Actividad 4.4</v>
      </c>
      <c r="CB16" s="83"/>
      <c r="CC16" s="98" t="s">
        <v>124</v>
      </c>
      <c r="CD16" s="83"/>
      <c r="CE16" s="99" t="str">
        <f>'DES01 2025'!G161</f>
        <v>Componente 5</v>
      </c>
      <c r="CF16" s="83"/>
      <c r="CG16" s="98" t="s">
        <v>124</v>
      </c>
      <c r="CH16" s="83"/>
      <c r="CI16" s="99" t="str">
        <f>'DES01 2025'!G162</f>
        <v>Actividad 5.1</v>
      </c>
      <c r="CJ16" s="83"/>
      <c r="CK16" s="98" t="s">
        <v>124</v>
      </c>
      <c r="CL16" s="83"/>
      <c r="CM16" s="99" t="str">
        <f>'DES01 2025'!G163</f>
        <v>Actividad 5.2</v>
      </c>
      <c r="CN16" s="83"/>
      <c r="CO16" s="98" t="s">
        <v>124</v>
      </c>
      <c r="CP16" s="83"/>
      <c r="CQ16" s="99" t="str">
        <f>'DES01 2025'!G164</f>
        <v>Actividad 5.3</v>
      </c>
      <c r="CR16" s="83"/>
      <c r="CS16" s="98" t="s">
        <v>124</v>
      </c>
      <c r="CT16" s="83"/>
      <c r="CU16" s="99" t="str">
        <f>'DES01 2025'!$G165</f>
        <v>Actividad 5.4</v>
      </c>
      <c r="CV16" s="83"/>
      <c r="CW16" s="98" t="s">
        <v>124</v>
      </c>
      <c r="CX16" s="83"/>
      <c r="CY16" s="99" t="str">
        <f>'DES01 2025'!$G166</f>
        <v>Actividad 5.5</v>
      </c>
      <c r="CZ16" s="83"/>
      <c r="DA16" s="98" t="s">
        <v>124</v>
      </c>
      <c r="DB16" s="83"/>
      <c r="DC16" s="99" t="str">
        <f>'DES01 2025'!$G167</f>
        <v>Actividad 5.6</v>
      </c>
      <c r="DD16" s="83"/>
      <c r="DE16" s="98" t="s">
        <v>124</v>
      </c>
      <c r="DF16" s="83"/>
      <c r="DG16" s="99" t="str">
        <f>'DES01 2025'!$G168</f>
        <v>Componente 6</v>
      </c>
      <c r="DH16" s="83"/>
      <c r="DI16" s="98" t="s">
        <v>124</v>
      </c>
      <c r="DJ16" s="83"/>
      <c r="DK16" s="99" t="str">
        <f>'DES01 2025'!$G169</f>
        <v>Actividad 6.1</v>
      </c>
      <c r="DL16" s="83"/>
      <c r="DM16" s="98" t="s">
        <v>124</v>
      </c>
      <c r="DN16" s="83"/>
      <c r="DO16" s="99" t="str">
        <f>'DES01 2025'!$G170</f>
        <v>Actividad 6.2</v>
      </c>
      <c r="DP16" s="83"/>
    </row>
    <row r="17" spans="1:120" x14ac:dyDescent="0.25">
      <c r="A17" s="84" t="s">
        <v>125</v>
      </c>
      <c r="B17" s="82"/>
      <c r="C17" s="82"/>
      <c r="D17" s="83"/>
      <c r="E17" s="84" t="s">
        <v>125</v>
      </c>
      <c r="F17" s="82"/>
      <c r="G17" s="82"/>
      <c r="H17" s="83"/>
      <c r="I17" s="84" t="s">
        <v>125</v>
      </c>
      <c r="J17" s="82"/>
      <c r="K17" s="82"/>
      <c r="L17" s="83"/>
      <c r="M17" s="84" t="s">
        <v>125</v>
      </c>
      <c r="N17" s="82"/>
      <c r="O17" s="82"/>
      <c r="P17" s="83"/>
      <c r="Q17" s="84" t="s">
        <v>125</v>
      </c>
      <c r="R17" s="82"/>
      <c r="S17" s="82"/>
      <c r="T17" s="83"/>
      <c r="U17" s="84" t="s">
        <v>125</v>
      </c>
      <c r="V17" s="82"/>
      <c r="W17" s="82"/>
      <c r="X17" s="83"/>
      <c r="Y17" s="84" t="s">
        <v>125</v>
      </c>
      <c r="Z17" s="82"/>
      <c r="AA17" s="82"/>
      <c r="AB17" s="83"/>
      <c r="AC17" s="84" t="s">
        <v>125</v>
      </c>
      <c r="AD17" s="82"/>
      <c r="AE17" s="82"/>
      <c r="AF17" s="83"/>
      <c r="AG17" s="84" t="s">
        <v>125</v>
      </c>
      <c r="AH17" s="82"/>
      <c r="AI17" s="82"/>
      <c r="AJ17" s="83"/>
      <c r="AK17" s="84" t="s">
        <v>125</v>
      </c>
      <c r="AL17" s="82"/>
      <c r="AM17" s="82"/>
      <c r="AN17" s="83"/>
      <c r="AO17" s="84" t="s">
        <v>125</v>
      </c>
      <c r="AP17" s="82"/>
      <c r="AQ17" s="82"/>
      <c r="AR17" s="83"/>
      <c r="AS17" s="84" t="s">
        <v>125</v>
      </c>
      <c r="AT17" s="82"/>
      <c r="AU17" s="82"/>
      <c r="AV17" s="83"/>
      <c r="AW17" s="84" t="s">
        <v>125</v>
      </c>
      <c r="AX17" s="82"/>
      <c r="AY17" s="82"/>
      <c r="AZ17" s="83"/>
      <c r="BA17" s="84" t="s">
        <v>125</v>
      </c>
      <c r="BB17" s="82"/>
      <c r="BC17" s="82"/>
      <c r="BD17" s="83"/>
      <c r="BE17" s="84" t="s">
        <v>125</v>
      </c>
      <c r="BF17" s="82"/>
      <c r="BG17" s="82"/>
      <c r="BH17" s="83"/>
      <c r="BI17" s="84" t="s">
        <v>125</v>
      </c>
      <c r="BJ17" s="82"/>
      <c r="BK17" s="82"/>
      <c r="BL17" s="83"/>
      <c r="BM17" s="84" t="s">
        <v>125</v>
      </c>
      <c r="BN17" s="82"/>
      <c r="BO17" s="82"/>
      <c r="BP17" s="83"/>
      <c r="BQ17" s="84" t="s">
        <v>125</v>
      </c>
      <c r="BR17" s="82"/>
      <c r="BS17" s="82"/>
      <c r="BT17" s="83"/>
      <c r="BU17" s="84" t="s">
        <v>125</v>
      </c>
      <c r="BV17" s="82"/>
      <c r="BW17" s="82"/>
      <c r="BX17" s="83"/>
      <c r="BY17" s="84" t="s">
        <v>125</v>
      </c>
      <c r="BZ17" s="82"/>
      <c r="CA17" s="82"/>
      <c r="CB17" s="83"/>
      <c r="CC17" s="84" t="s">
        <v>125</v>
      </c>
      <c r="CD17" s="82"/>
      <c r="CE17" s="82"/>
      <c r="CF17" s="83"/>
      <c r="CG17" s="84" t="s">
        <v>125</v>
      </c>
      <c r="CH17" s="82"/>
      <c r="CI17" s="82"/>
      <c r="CJ17" s="83"/>
      <c r="CK17" s="84" t="s">
        <v>125</v>
      </c>
      <c r="CL17" s="82"/>
      <c r="CM17" s="82"/>
      <c r="CN17" s="83"/>
      <c r="CO17" s="84" t="s">
        <v>125</v>
      </c>
      <c r="CP17" s="82"/>
      <c r="CQ17" s="82"/>
      <c r="CR17" s="83"/>
      <c r="CS17" s="84" t="s">
        <v>125</v>
      </c>
      <c r="CT17" s="82"/>
      <c r="CU17" s="82"/>
      <c r="CV17" s="83"/>
      <c r="CW17" s="84" t="s">
        <v>125</v>
      </c>
      <c r="CX17" s="82"/>
      <c r="CY17" s="82"/>
      <c r="CZ17" s="83"/>
      <c r="DA17" s="84" t="s">
        <v>125</v>
      </c>
      <c r="DB17" s="82"/>
      <c r="DC17" s="82"/>
      <c r="DD17" s="83"/>
      <c r="DE17" s="84" t="s">
        <v>125</v>
      </c>
      <c r="DF17" s="82"/>
      <c r="DG17" s="82"/>
      <c r="DH17" s="83"/>
      <c r="DI17" s="84" t="s">
        <v>125</v>
      </c>
      <c r="DJ17" s="82"/>
      <c r="DK17" s="82"/>
      <c r="DL17" s="83"/>
      <c r="DM17" s="84" t="s">
        <v>125</v>
      </c>
      <c r="DN17" s="82"/>
      <c r="DO17" s="82"/>
      <c r="DP17" s="83"/>
    </row>
    <row r="18" spans="1:120" ht="15" customHeight="1" x14ac:dyDescent="0.25">
      <c r="A18" s="100" t="str">
        <f>'DES01 2025'!L141</f>
        <v>Indica el porcentaje de mecanismos de participación ciudadana realizados para fortalecer los procesos de planeación democrática en el municipio.</v>
      </c>
      <c r="B18" s="101"/>
      <c r="C18" s="101"/>
      <c r="D18" s="90"/>
      <c r="E18" s="100" t="str">
        <f>'DES01 2025'!L142</f>
        <v>El indicador muestra el número de mecanismos establecidos para aceptar las propuestas ciudadanas en el Municipio.</v>
      </c>
      <c r="F18" s="101"/>
      <c r="G18" s="101"/>
      <c r="H18" s="90"/>
      <c r="I18" s="100" t="str">
        <f>'DES01 2025'!L143</f>
        <v>Mide el total de sesiones del COPLADEM con el fin de realizar acciones para el desarrollo del municipio de Santiago de Anaya.</v>
      </c>
      <c r="J18" s="101"/>
      <c r="K18" s="101"/>
      <c r="L18" s="90"/>
      <c r="M18" s="100" t="str">
        <f>'DES01 2025'!L144</f>
        <v>Indica la capacidad para programas y atender audiencias sobre temas que requiere la ciudadanía.</v>
      </c>
      <c r="N18" s="101"/>
      <c r="O18" s="101"/>
      <c r="P18" s="90"/>
      <c r="Q18" s="100" t="str">
        <f>'DES01 2025'!L145</f>
        <v xml:space="preserve">Indica el numero de publicaciones realizadas de acuerdo a los programas municipales ofrecidos. </v>
      </c>
      <c r="R18" s="101"/>
      <c r="S18" s="101"/>
      <c r="T18" s="90"/>
      <c r="U18" s="100" t="str">
        <f>'DES01 2025'!L146</f>
        <v xml:space="preserve">Se refiere al porcentaje del personal interesado en tomar una capacitación en los diversos  temas para su mejor desarrollo de sus funciones así como la profesionalización municipal. </v>
      </c>
      <c r="V18" s="101"/>
      <c r="W18" s="101"/>
      <c r="X18" s="90"/>
      <c r="Y18" s="100" t="str">
        <f>'DES01 2025'!L147</f>
        <v xml:space="preserve">Este indicador mide el porcentaje de cuestionarios de detecciónde necesidades de capacitación que realiza el área de RecursoS Humanos para conocer lo que solicta el personal. </v>
      </c>
      <c r="Z18" s="101"/>
      <c r="AA18" s="101"/>
      <c r="AB18" s="90"/>
      <c r="AC18" s="100" t="str">
        <f>'DES01 2025'!L148</f>
        <v xml:space="preserve">Este indicador refleja el cumplimiento de la realización de las Sesiones de los Comités de COCODI Y CEPCI de acuerdo a lo programado. </v>
      </c>
      <c r="AD18" s="101"/>
      <c r="AE18" s="101"/>
      <c r="AF18" s="90"/>
      <c r="AG18" s="100" t="str">
        <f>'DES01 2025'!L149</f>
        <v xml:space="preserve">Este indicador presenta el cumpliminento respecto a la calenrarización de acciones de mantenimiento para la flota vehicular. </v>
      </c>
      <c r="AH18" s="101"/>
      <c r="AI18" s="101"/>
      <c r="AJ18" s="90"/>
      <c r="AK18" s="100" t="str">
        <f>'DES01 2025'!L150</f>
        <v xml:space="preserve">El indicador nos permite conocer el grado de cumplimiento relacionado a las verificaciones y actualizaciones del inventario programadas por la administración municipal. </v>
      </c>
      <c r="AL18" s="101"/>
      <c r="AM18" s="101"/>
      <c r="AN18" s="90"/>
      <c r="AO18" s="100" t="str">
        <f>'DES01 2025'!L151</f>
        <v xml:space="preserve">Se refiere al índice de cumplimiento de las obligaciones en materia de transparencia gubernamental en el municipio de Santiago de Anaya. </v>
      </c>
      <c r="AP18" s="101"/>
      <c r="AQ18" s="101"/>
      <c r="AR18" s="90"/>
      <c r="AS18" s="100" t="str">
        <f>'DES01 2025'!L152</f>
        <v>Se refiere al porcentaje de atención a las solicitudes de información recibidas donde la ciudadanía ejerce su derecho al acceso a la información pública</v>
      </c>
      <c r="AT18" s="101"/>
      <c r="AU18" s="101"/>
      <c r="AV18" s="90"/>
      <c r="AW18" s="100" t="str">
        <f>'DES01 2025'!L153</f>
        <v xml:space="preserve">Mide el porcentaje de difusión de información del art. 69 y 70 de la ley de transparencia y acceso a la información pública para garantizar el derecho al acceso a la información en posesión de los sujetos obligados </v>
      </c>
      <c r="AX18" s="101"/>
      <c r="AY18" s="101"/>
      <c r="AZ18" s="90"/>
      <c r="BA18" s="100" t="str">
        <f>'DES01 2025'!L154</f>
        <v xml:space="preserve">Indica la capacidad de realizar las auditorias internas programadas para evaluar los actos y operaciones de la administración municipal. </v>
      </c>
      <c r="BB18" s="101"/>
      <c r="BC18" s="101"/>
      <c r="BD18" s="90"/>
      <c r="BE18" s="100" t="str">
        <f>'DES01 2025'!L155</f>
        <v xml:space="preserve">Este indicador determina la capacidad del área de Archivo para atender las solicitudes de información por parte de la ciudadania o de las unidades de la administración pública. </v>
      </c>
      <c r="BF18" s="101"/>
      <c r="BG18" s="101"/>
      <c r="BH18" s="90"/>
      <c r="BI18" s="100" t="str">
        <f>'DES01 2025'!L156</f>
        <v xml:space="preserve">Indica el crecimiento de la recaudación del municipio en el ejercicio fiscal sobre el año anterior inmediato    </v>
      </c>
      <c r="BJ18" s="101"/>
      <c r="BK18" s="101"/>
      <c r="BL18" s="90"/>
      <c r="BM18" s="100" t="str">
        <f>'DES01 2025'!L157</f>
        <v xml:space="preserve">Se refiere al total de cobros de impuesto predial realizados lo que permita incrementar la recaudación del municipio, logrado la participación de los impuestos de la ciudadanía. </v>
      </c>
      <c r="BN18" s="101"/>
      <c r="BO18" s="101"/>
      <c r="BP18" s="90"/>
      <c r="BQ18" s="100" t="str">
        <f>'DES01 2025'!L158</f>
        <v>Se refiere al numero de  nuevos registros de predios registrados para incrementar el padrón de contribuyentes otorgando un número de cuenta predial a cada registro.</v>
      </c>
      <c r="BR18" s="101"/>
      <c r="BS18" s="101"/>
      <c r="BT18" s="90"/>
      <c r="BU18" s="100" t="str">
        <f>'DES01 2025'!L159</f>
        <v>Este índice representa el avance general en la implementación del PBR  a nivel municiapal, el cual es presentado por la UTED.</v>
      </c>
      <c r="BV18" s="101"/>
      <c r="BW18" s="101"/>
      <c r="BX18" s="90"/>
      <c r="BY18" s="100" t="str">
        <f>'DES01 2025'!L160</f>
        <v xml:space="preserve">Este indicador  presenta el porcenaje de capacitaciones tomadas por el personal encargado de la implementación del PBR, asi como el resto del personal </v>
      </c>
      <c r="BZ18" s="101"/>
      <c r="CA18" s="101"/>
      <c r="CB18" s="90"/>
      <c r="CC18" s="100" t="str">
        <f>'DES01 2025'!L161</f>
        <v xml:space="preserve">Este indicador busca conocer el porcentaje de atención de las solicitudes de intervención de los elementos de seguridad pública </v>
      </c>
      <c r="CD18" s="101"/>
      <c r="CE18" s="101"/>
      <c r="CF18" s="90"/>
      <c r="CG18" s="100" t="str">
        <f>'DES01 2025'!L162</f>
        <v xml:space="preserve">Este indicador presenta el cumplimiento en realizar talleres en escuelas con la finalidad de prevenir el delito y concientizar desde los más pequeños. </v>
      </c>
      <c r="CH18" s="101"/>
      <c r="CI18" s="101"/>
      <c r="CJ18" s="90"/>
      <c r="CK18" s="100" t="str">
        <f>'DES01 2025'!L163</f>
        <v>Mide el total de visitas para el  resguardos de instituciones educativas con la finalidad de prevenir el robo y demás actos en las instalaciones educativas.</v>
      </c>
      <c r="CL18" s="101"/>
      <c r="CM18" s="101"/>
      <c r="CN18" s="90"/>
      <c r="CO18" s="100" t="str">
        <f>'DES01 2025'!L164</f>
        <v xml:space="preserve">Se refiere al porcentaje de resguardos de eventos, ferias y eventos culturales con la finalidad de asegurar la paz social en los eventos. </v>
      </c>
      <c r="CP18" s="101"/>
      <c r="CQ18" s="101"/>
      <c r="CR18" s="90"/>
      <c r="CS18" s="100" t="str">
        <f>'DES01 2025'!$L165</f>
        <v>Se refiere al porcentaje de servicios de oportunos al sofoque de incendios evitando su prolongación dentro y fuera del municipio.</v>
      </c>
      <c r="CT18" s="101"/>
      <c r="CU18" s="101"/>
      <c r="CV18" s="90"/>
      <c r="CW18" s="100" t="str">
        <f>'DES01 2025'!$L166</f>
        <v>Se refiere al porcentaje de servicios de retiro y reubicación de fauna a su habitat previniendo la exposición de la población y el cuidadado de las especies.</v>
      </c>
      <c r="CX18" s="101"/>
      <c r="CY18" s="101"/>
      <c r="CZ18" s="90"/>
      <c r="DA18" s="100" t="str">
        <f>'DES01 2025'!$L167</f>
        <v>Se refiere al porcentaje de servicios de traslados  realizados a la ciudadania que presenta alguna situación de emergencia o enfermedad requieren de un traslado a alguna institución de salud.</v>
      </c>
      <c r="DB18" s="101"/>
      <c r="DC18" s="101"/>
      <c r="DD18" s="90"/>
      <c r="DE18" s="100" t="str">
        <f>'DES01 2025'!$L168</f>
        <v>Este indicador presenta el porcentaje de acciones que se realizan en la administración municipal para otorgra justicia a la ciudadania.</v>
      </c>
      <c r="DF18" s="101"/>
      <c r="DG18" s="101"/>
      <c r="DH18" s="90"/>
      <c r="DI18" s="100" t="str">
        <f>'DES01 2025'!$L169</f>
        <v xml:space="preserve">Se refiere a la capacidad por atender a la ciudadania y/o autoridades civiles con temas de su ínteres. </v>
      </c>
      <c r="DJ18" s="101"/>
      <c r="DK18" s="101"/>
      <c r="DL18" s="90"/>
      <c r="DM18" s="100" t="str">
        <f>'DES01 2025'!$L170</f>
        <v>Este indicador presenta el porcentaje de atención a diligencias necesarias directamente en las comunidadespara atender deslindes de predios, inspecciones oculares y constancias de hechos</v>
      </c>
      <c r="DN18" s="101"/>
      <c r="DO18" s="101"/>
      <c r="DP18" s="90"/>
    </row>
    <row r="19" spans="1:120" ht="15" customHeight="1" x14ac:dyDescent="0.25">
      <c r="A19" s="93"/>
      <c r="B19" s="102"/>
      <c r="C19" s="102"/>
      <c r="D19" s="94"/>
      <c r="E19" s="93"/>
      <c r="F19" s="102"/>
      <c r="G19" s="102"/>
      <c r="H19" s="94"/>
      <c r="I19" s="93"/>
      <c r="J19" s="102"/>
      <c r="K19" s="102"/>
      <c r="L19" s="94"/>
      <c r="M19" s="93"/>
      <c r="N19" s="102"/>
      <c r="O19" s="102"/>
      <c r="P19" s="94"/>
      <c r="Q19" s="93"/>
      <c r="R19" s="102"/>
      <c r="S19" s="102"/>
      <c r="T19" s="94"/>
      <c r="U19" s="93"/>
      <c r="V19" s="102"/>
      <c r="W19" s="102"/>
      <c r="X19" s="94"/>
      <c r="Y19" s="93"/>
      <c r="Z19" s="102"/>
      <c r="AA19" s="102"/>
      <c r="AB19" s="94"/>
      <c r="AC19" s="93"/>
      <c r="AD19" s="102"/>
      <c r="AE19" s="102"/>
      <c r="AF19" s="94"/>
      <c r="AG19" s="93"/>
      <c r="AH19" s="102"/>
      <c r="AI19" s="102"/>
      <c r="AJ19" s="94"/>
      <c r="AK19" s="93"/>
      <c r="AL19" s="102"/>
      <c r="AM19" s="102"/>
      <c r="AN19" s="94"/>
      <c r="AO19" s="93"/>
      <c r="AP19" s="102"/>
      <c r="AQ19" s="102"/>
      <c r="AR19" s="94"/>
      <c r="AS19" s="93"/>
      <c r="AT19" s="102"/>
      <c r="AU19" s="102"/>
      <c r="AV19" s="94"/>
      <c r="AW19" s="93"/>
      <c r="AX19" s="102"/>
      <c r="AY19" s="102"/>
      <c r="AZ19" s="94"/>
      <c r="BA19" s="93"/>
      <c r="BB19" s="102"/>
      <c r="BC19" s="102"/>
      <c r="BD19" s="94"/>
      <c r="BE19" s="93"/>
      <c r="BF19" s="102"/>
      <c r="BG19" s="102"/>
      <c r="BH19" s="94"/>
      <c r="BI19" s="93"/>
      <c r="BJ19" s="102"/>
      <c r="BK19" s="102"/>
      <c r="BL19" s="94"/>
      <c r="BM19" s="93"/>
      <c r="BN19" s="102"/>
      <c r="BO19" s="102"/>
      <c r="BP19" s="94"/>
      <c r="BQ19" s="93"/>
      <c r="BR19" s="102"/>
      <c r="BS19" s="102"/>
      <c r="BT19" s="94"/>
      <c r="BU19" s="93"/>
      <c r="BV19" s="102"/>
      <c r="BW19" s="102"/>
      <c r="BX19" s="94"/>
      <c r="BY19" s="93"/>
      <c r="BZ19" s="102"/>
      <c r="CA19" s="102"/>
      <c r="CB19" s="94"/>
      <c r="CC19" s="93"/>
      <c r="CD19" s="102"/>
      <c r="CE19" s="102"/>
      <c r="CF19" s="94"/>
      <c r="CG19" s="93"/>
      <c r="CH19" s="102"/>
      <c r="CI19" s="102"/>
      <c r="CJ19" s="94"/>
      <c r="CK19" s="93"/>
      <c r="CL19" s="102"/>
      <c r="CM19" s="102"/>
      <c r="CN19" s="94"/>
      <c r="CO19" s="93"/>
      <c r="CP19" s="102"/>
      <c r="CQ19" s="102"/>
      <c r="CR19" s="94"/>
      <c r="CS19" s="93"/>
      <c r="CT19" s="102"/>
      <c r="CU19" s="102"/>
      <c r="CV19" s="94"/>
      <c r="CW19" s="93"/>
      <c r="CX19" s="102"/>
      <c r="CY19" s="102"/>
      <c r="CZ19" s="94"/>
      <c r="DA19" s="93"/>
      <c r="DB19" s="102"/>
      <c r="DC19" s="102"/>
      <c r="DD19" s="94"/>
      <c r="DE19" s="93"/>
      <c r="DF19" s="102"/>
      <c r="DG19" s="102"/>
      <c r="DH19" s="94"/>
      <c r="DI19" s="93"/>
      <c r="DJ19" s="102"/>
      <c r="DK19" s="102"/>
      <c r="DL19" s="94"/>
      <c r="DM19" s="93"/>
      <c r="DN19" s="102"/>
      <c r="DO19" s="102"/>
      <c r="DP19" s="94"/>
    </row>
    <row r="20" spans="1:120" ht="15" customHeight="1" x14ac:dyDescent="0.25">
      <c r="A20" s="103" t="s">
        <v>126</v>
      </c>
      <c r="B20" s="105" t="str">
        <f>'DES01 2025'!K141</f>
        <v>%MPR=(Total de mecanismos realizados/ Total de mecanismos planeados) *100</v>
      </c>
      <c r="C20" s="103" t="s">
        <v>127</v>
      </c>
      <c r="D20" s="106" t="str">
        <f>'DES01 2025'!Y141</f>
        <v xml:space="preserve">Porcentaje </v>
      </c>
      <c r="E20" s="103" t="s">
        <v>126</v>
      </c>
      <c r="F20" s="105" t="str">
        <f>'DES01 2025'!K142</f>
        <v>%NME= (Espacios programados para realizar mecanismos de participación/ Espacios establecidos y formales para recibir propuestas ciudadanas) *100%</v>
      </c>
      <c r="G20" s="103" t="s">
        <v>127</v>
      </c>
      <c r="H20" s="106" t="str">
        <f>'DES01 2025'!Y142</f>
        <v xml:space="preserve">Porcentaje </v>
      </c>
      <c r="I20" s="103" t="s">
        <v>126</v>
      </c>
      <c r="J20" s="105" t="str">
        <f>'DES01 2025'!K143</f>
        <v xml:space="preserve">%AR=(Total de sesiones realizadas /Total de sesiones programadas )*100  </v>
      </c>
      <c r="K20" s="103" t="s">
        <v>127</v>
      </c>
      <c r="L20" s="106" t="str">
        <f>'DES01 2025'!Y143</f>
        <v xml:space="preserve">Porcentaje </v>
      </c>
      <c r="M20" s="103" t="s">
        <v>126</v>
      </c>
      <c r="N20" s="105" t="str">
        <f>'DES01 2025'!K144</f>
        <v>%AA=(Total de audiencias atendidas/Total de audiencias  programadas)*100</v>
      </c>
      <c r="O20" s="103" t="s">
        <v>127</v>
      </c>
      <c r="P20" s="106" t="str">
        <f>'DES01 2025'!Y144</f>
        <v xml:space="preserve">Porcentaje </v>
      </c>
      <c r="Q20" s="103" t="s">
        <v>126</v>
      </c>
      <c r="R20" s="105" t="str">
        <f>'DES01 2025'!K145</f>
        <v>%CR=(Total de programas municipales ofrecidos/Numero de convocatorias difundidas)*100</v>
      </c>
      <c r="S20" s="103" t="s">
        <v>127</v>
      </c>
      <c r="T20" s="106" t="str">
        <f>'DES01 2025'!Y145</f>
        <v xml:space="preserve">Porcentaje </v>
      </c>
      <c r="U20" s="103" t="s">
        <v>126</v>
      </c>
      <c r="V20" s="105" t="str">
        <f>'DES01 2025'!K146</f>
        <v>PSPC=(Total de servidores públicos capacitados / Total de servidores públicos)*100</v>
      </c>
      <c r="W20" s="103" t="s">
        <v>127</v>
      </c>
      <c r="X20" s="106" t="str">
        <f>'DES01 2025'!Y146</f>
        <v xml:space="preserve">Porcentaje </v>
      </c>
      <c r="Y20" s="103" t="s">
        <v>126</v>
      </c>
      <c r="Z20" s="105" t="str">
        <f>'DES01 2025'!K147</f>
        <v>%CR= Total de cuestionarios realizados/ Total de cuestionarios programadps)*100</v>
      </c>
      <c r="AA20" s="103" t="s">
        <v>127</v>
      </c>
      <c r="AB20" s="106" t="str">
        <f>'DES01 2025'!Y147</f>
        <v xml:space="preserve">Porcentaje </v>
      </c>
      <c r="AC20" s="103" t="s">
        <v>126</v>
      </c>
      <c r="AD20" s="105" t="str">
        <f>'DES01 2025'!K148</f>
        <v>%PSC=(Sesiones realizadas/Sesiones programadas)*100</v>
      </c>
      <c r="AE20" s="103" t="s">
        <v>127</v>
      </c>
      <c r="AF20" s="106" t="str">
        <f>'DES01 2025'!Y148</f>
        <v xml:space="preserve">Porcentaje </v>
      </c>
      <c r="AG20" s="103" t="s">
        <v>126</v>
      </c>
      <c r="AH20" s="105" t="str">
        <f>'DES01 2025'!K149</f>
        <v>%VRM= (Total de vehículos que reciben mantenimiento en el periodo establecido/Total de vehículos programados para el mismo periodo)*100</v>
      </c>
      <c r="AI20" s="103" t="s">
        <v>127</v>
      </c>
      <c r="AJ20" s="106" t="str">
        <f>'DES01 2025'!Y149</f>
        <v xml:space="preserve">Porcentaje </v>
      </c>
      <c r="AK20" s="103" t="s">
        <v>126</v>
      </c>
      <c r="AL20" s="105" t="str">
        <f>'DES01 2025'!K150</f>
        <v>%VI=(Total de verificaciones realizadas/Total de verificaciones programadas)*100</v>
      </c>
      <c r="AM20" s="103" t="s">
        <v>127</v>
      </c>
      <c r="AN20" s="106" t="str">
        <f>'DES01 2025'!Y150</f>
        <v xml:space="preserve">Porcentaje </v>
      </c>
      <c r="AO20" s="103" t="s">
        <v>126</v>
      </c>
      <c r="AP20" s="105" t="str">
        <f>'DES01 2025'!K151</f>
        <v>(Índice de cumplimiento anterior/ Índice de cumplimiento actual)*100</v>
      </c>
      <c r="AQ20" s="103" t="s">
        <v>127</v>
      </c>
      <c r="AR20" s="106" t="str">
        <f>'DES01 2025'!Y151</f>
        <v xml:space="preserve">Índice </v>
      </c>
      <c r="AS20" s="103" t="s">
        <v>126</v>
      </c>
      <c r="AT20" s="105" t="str">
        <f>'DES01 2025'!K152</f>
        <v>%SIA=(Número de solicitudes recibidas/ Número de solicitudes atendidas)*100</v>
      </c>
      <c r="AU20" s="103" t="s">
        <v>127</v>
      </c>
      <c r="AV20" s="106" t="str">
        <f>'DES01 2025'!Y152</f>
        <v xml:space="preserve">Porcentaje </v>
      </c>
      <c r="AW20" s="103" t="s">
        <v>126</v>
      </c>
      <c r="AX20" s="105" t="str">
        <f>'DES01 2025'!K153</f>
        <v>%RI=(Reportes de difusión realizados/reportes de difusión obligados) *100</v>
      </c>
      <c r="AY20" s="103" t="s">
        <v>127</v>
      </c>
      <c r="AZ20" s="106" t="str">
        <f>'DES01 2025'!Y153</f>
        <v xml:space="preserve">Porcentaje </v>
      </c>
      <c r="BA20" s="103" t="s">
        <v>126</v>
      </c>
      <c r="BB20" s="105" t="str">
        <f>'DES01 2025'!K154</f>
        <v>PAIR=(Total de auditorias realizadas/Total de auditorias proyectadas) *100</v>
      </c>
      <c r="BC20" s="103" t="s">
        <v>127</v>
      </c>
      <c r="BD20" s="106" t="str">
        <f>'DES01 2025'!Y154</f>
        <v xml:space="preserve">Porcentaje </v>
      </c>
      <c r="BE20" s="103" t="s">
        <v>126</v>
      </c>
      <c r="BF20" s="105" t="str">
        <f>'DES01 2025'!K155</f>
        <v>%SIA=(Porcentaje de solicitudes de información recibidas/Porcentaje de solicitudes de información atendidas)*100</v>
      </c>
      <c r="BG20" s="103" t="s">
        <v>127</v>
      </c>
      <c r="BH20" s="106" t="str">
        <f>'DES01 2025'!Y155</f>
        <v xml:space="preserve">Porcentaje </v>
      </c>
      <c r="BI20" s="103" t="s">
        <v>126</v>
      </c>
      <c r="BJ20" s="105" t="str">
        <f>'DES01 2025'!K156</f>
        <v>%AR=( Recaudación año actual - recaudación año anterior) /(recaudación año anterior *100)</v>
      </c>
      <c r="BK20" s="103" t="s">
        <v>127</v>
      </c>
      <c r="BL20" s="106" t="str">
        <f>'DES01 2025'!Y156</f>
        <v xml:space="preserve">Porcentaje </v>
      </c>
      <c r="BM20" s="103" t="s">
        <v>126</v>
      </c>
      <c r="BN20" s="105" t="str">
        <f>'DES01 2025'!K157</f>
        <v>%CIP=(Total de cobros realizados/Total de cobros programados)*100</v>
      </c>
      <c r="BO20" s="103" t="s">
        <v>127</v>
      </c>
      <c r="BP20" s="106" t="str">
        <f>'DES01 2025'!Y157</f>
        <v xml:space="preserve">Porcentaje </v>
      </c>
      <c r="BQ20" s="103" t="s">
        <v>126</v>
      </c>
      <c r="BR20" s="105" t="str">
        <f>'DES01 2025'!K158</f>
        <v>%NR=( Total de registros de predios realizados/Total de registro proyectados) *100</v>
      </c>
      <c r="BS20" s="103" t="s">
        <v>127</v>
      </c>
      <c r="BT20" s="106" t="str">
        <f>'DES01 2025'!Y158</f>
        <v xml:space="preserve">Porcentaje </v>
      </c>
      <c r="BU20" s="103" t="s">
        <v>126</v>
      </c>
      <c r="BV20" s="105" t="str">
        <f>'DES01 2025'!K159</f>
        <v>Índice publicado por la Secretaria de Finanzas del Estado.</v>
      </c>
      <c r="BW20" s="103" t="s">
        <v>127</v>
      </c>
      <c r="BX20" s="106" t="str">
        <f>'DES01 2025'!Y159</f>
        <v xml:space="preserve">Porcentaje </v>
      </c>
      <c r="BY20" s="103" t="s">
        <v>126</v>
      </c>
      <c r="BZ20" s="105" t="str">
        <f>'DES01 2025'!K160</f>
        <v>%CT=(Total de capacitaciones tomadas/Total de capacitaciones proyectadas a tomar)*100</v>
      </c>
      <c r="CA20" s="103" t="s">
        <v>127</v>
      </c>
      <c r="CB20" s="106" t="str">
        <f>'DES01 2025'!Y160</f>
        <v xml:space="preserve">Porcentaje </v>
      </c>
      <c r="CC20" s="103" t="s">
        <v>126</v>
      </c>
      <c r="CD20" s="105" t="str">
        <f>'DES01 2025'!K161</f>
        <v>PAC= (Total de llamadas de atención ciudadana recibidas / Total de llamadas de atención ciudadana atendidas en tiempo)*100</v>
      </c>
      <c r="CE20" s="103" t="s">
        <v>127</v>
      </c>
      <c r="CF20" s="106" t="str">
        <f>'DES01 2025'!Y161</f>
        <v xml:space="preserve">Porcentaje </v>
      </c>
      <c r="CG20" s="103" t="s">
        <v>126</v>
      </c>
      <c r="CH20" s="105" t="str">
        <f>'DES01 2025'!K162</f>
        <v>%PTR=(Total de talleres realizadso/Total de talleres programados)*100</v>
      </c>
      <c r="CI20" s="103" t="s">
        <v>127</v>
      </c>
      <c r="CJ20" s="106" t="str">
        <f>'DES01 2025'!Y162</f>
        <v xml:space="preserve">Porcentaje </v>
      </c>
      <c r="CK20" s="103" t="s">
        <v>126</v>
      </c>
      <c r="CL20" s="105" t="str">
        <f>'DES01 2025'!K163</f>
        <v xml:space="preserve">%RRIE=(Total de resguardos realizados/ Total de resguardos proyectados)*100 </v>
      </c>
      <c r="CM20" s="103" t="s">
        <v>127</v>
      </c>
      <c r="CN20" s="106" t="str">
        <f>'DES01 2025'!Y163</f>
        <v xml:space="preserve">Porcentaje </v>
      </c>
      <c r="CO20" s="103" t="s">
        <v>126</v>
      </c>
      <c r="CP20" s="105" t="str">
        <f>'DES01 2025'!K164</f>
        <v xml:space="preserve">%RR=(Total de resguardos realizados / Total de resguardos  programados)*100 </v>
      </c>
      <c r="CQ20" s="103" t="s">
        <v>127</v>
      </c>
      <c r="CR20" s="106" t="str">
        <f>'DES01 2025'!Y164</f>
        <v xml:space="preserve">Porcentaje </v>
      </c>
      <c r="CS20" s="103" t="s">
        <v>126</v>
      </c>
      <c r="CT20" s="105" t="str">
        <f>'DES01 2025'!$K165</f>
        <v>%IA= (Total de incendios atendidos / Total de incendios pronosticados a atender)*100</v>
      </c>
      <c r="CU20" s="103" t="s">
        <v>127</v>
      </c>
      <c r="CV20" s="106" t="str">
        <f>'DES01 2025'!$Y165</f>
        <v xml:space="preserve">Porcentaje </v>
      </c>
      <c r="CW20" s="103" t="s">
        <v>126</v>
      </c>
      <c r="CX20" s="105" t="str">
        <f>'DES01 2025'!$K166</f>
        <v>%RR= (Total de retiros exitosos / Total de retiros programados y/o demandados) *100</v>
      </c>
      <c r="CY20" s="103" t="s">
        <v>127</v>
      </c>
      <c r="CZ20" s="106" t="str">
        <f>'DES01 2025'!$Y166</f>
        <v xml:space="preserve">Porcentaje </v>
      </c>
      <c r="DA20" s="103" t="s">
        <v>126</v>
      </c>
      <c r="DB20" s="105" t="str">
        <f>'DES01 2025'!$K167</f>
        <v>%TR= (Total de servicios de traslado realizados / Total de servicios de traslados programados) *100</v>
      </c>
      <c r="DC20" s="103" t="s">
        <v>127</v>
      </c>
      <c r="DD20" s="106" t="str">
        <f>'DES01 2025'!$Y167</f>
        <v xml:space="preserve">Porcentaje </v>
      </c>
      <c r="DE20" s="103" t="s">
        <v>126</v>
      </c>
      <c r="DF20" s="105" t="str">
        <f>'DES01 2025'!$K168</f>
        <v>%PAR=Total de acciones realizadas en Conciliación Municipal/Total de acciones programadas a realizar en la unidad)*100</v>
      </c>
      <c r="DG20" s="103" t="s">
        <v>127</v>
      </c>
      <c r="DH20" s="106" t="str">
        <f>'DES01 2025'!$Y168</f>
        <v xml:space="preserve">Porcentaje </v>
      </c>
      <c r="DI20" s="103" t="s">
        <v>126</v>
      </c>
      <c r="DJ20" s="105" t="str">
        <f>'DES01 2025'!$K169</f>
        <v>%AR=(Total de asesorias atendidas/Total de asesorias  programadas)*100</v>
      </c>
      <c r="DK20" s="103" t="s">
        <v>127</v>
      </c>
      <c r="DL20" s="106" t="str">
        <f>'DES01 2025'!$Y169</f>
        <v xml:space="preserve">Porcentaje </v>
      </c>
      <c r="DM20" s="103" t="s">
        <v>126</v>
      </c>
      <c r="DN20" s="105" t="str">
        <f>'DES01 2025'!$K170</f>
        <v>%DR=(Total de diligencias realizadas/Total de diligencias programadas)*100</v>
      </c>
      <c r="DO20" s="103" t="s">
        <v>127</v>
      </c>
      <c r="DP20" s="106" t="str">
        <f>'DES01 2025'!$Y170</f>
        <v xml:space="preserve">Porcentaje </v>
      </c>
    </row>
    <row r="21" spans="1:120" ht="15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</row>
    <row r="22" spans="1:120" ht="15" customHeight="1" x14ac:dyDescent="0.25">
      <c r="A22" s="103" t="s">
        <v>128</v>
      </c>
      <c r="B22" s="107" t="s">
        <v>129</v>
      </c>
      <c r="C22" s="103" t="s">
        <v>130</v>
      </c>
      <c r="D22" s="106" t="str">
        <f>'DES01 2025'!O141</f>
        <v>Anual</v>
      </c>
      <c r="E22" s="103" t="s">
        <v>128</v>
      </c>
      <c r="F22" s="107" t="s">
        <v>129</v>
      </c>
      <c r="G22" s="103" t="s">
        <v>130</v>
      </c>
      <c r="H22" s="106" t="str">
        <f>'DES01 2025'!O142</f>
        <v xml:space="preserve">Semestral </v>
      </c>
      <c r="I22" s="103" t="s">
        <v>128</v>
      </c>
      <c r="J22" s="107" t="s">
        <v>129</v>
      </c>
      <c r="K22" s="103" t="s">
        <v>130</v>
      </c>
      <c r="L22" s="106" t="str">
        <f>'DES01 2025'!O143</f>
        <v xml:space="preserve">Semestral </v>
      </c>
      <c r="M22" s="103" t="s">
        <v>128</v>
      </c>
      <c r="N22" s="107" t="s">
        <v>129</v>
      </c>
      <c r="O22" s="103" t="s">
        <v>130</v>
      </c>
      <c r="P22" s="106" t="str">
        <f>'DES01 2025'!O144</f>
        <v xml:space="preserve">Trimestral </v>
      </c>
      <c r="Q22" s="103" t="s">
        <v>128</v>
      </c>
      <c r="R22" s="107" t="s">
        <v>129</v>
      </c>
      <c r="S22" s="103" t="s">
        <v>130</v>
      </c>
      <c r="T22" s="106" t="str">
        <f>'DES01 2025'!O145</f>
        <v xml:space="preserve">Trimestral </v>
      </c>
      <c r="U22" s="103" t="s">
        <v>128</v>
      </c>
      <c r="V22" s="107" t="s">
        <v>129</v>
      </c>
      <c r="W22" s="103" t="s">
        <v>130</v>
      </c>
      <c r="X22" s="106" t="str">
        <f>'DES01 2025'!O146</f>
        <v xml:space="preserve">Semestral </v>
      </c>
      <c r="Y22" s="103" t="s">
        <v>128</v>
      </c>
      <c r="Z22" s="107" t="s">
        <v>129</v>
      </c>
      <c r="AA22" s="103" t="s">
        <v>130</v>
      </c>
      <c r="AB22" s="106" t="str">
        <f>'DES01 2025'!O147</f>
        <v xml:space="preserve">Trimestral </v>
      </c>
      <c r="AC22" s="103" t="s">
        <v>128</v>
      </c>
      <c r="AD22" s="107" t="s">
        <v>129</v>
      </c>
      <c r="AE22" s="103" t="s">
        <v>130</v>
      </c>
      <c r="AF22" s="106" t="str">
        <f>'DES01 2025'!O148</f>
        <v xml:space="preserve">Trimestral </v>
      </c>
      <c r="AG22" s="103" t="s">
        <v>128</v>
      </c>
      <c r="AH22" s="107" t="s">
        <v>129</v>
      </c>
      <c r="AI22" s="103" t="s">
        <v>130</v>
      </c>
      <c r="AJ22" s="106" t="str">
        <f>'DES01 2025'!O149</f>
        <v xml:space="preserve">Trimestral </v>
      </c>
      <c r="AK22" s="103" t="s">
        <v>128</v>
      </c>
      <c r="AL22" s="107" t="s">
        <v>129</v>
      </c>
      <c r="AM22" s="103" t="s">
        <v>130</v>
      </c>
      <c r="AN22" s="106" t="str">
        <f>'DES01 2025'!O150</f>
        <v xml:space="preserve">Trimestral </v>
      </c>
      <c r="AO22" s="103" t="s">
        <v>128</v>
      </c>
      <c r="AP22" s="107" t="s">
        <v>129</v>
      </c>
      <c r="AQ22" s="103" t="s">
        <v>130</v>
      </c>
      <c r="AR22" s="106" t="str">
        <f>'DES01 2025'!O151</f>
        <v xml:space="preserve">Semestral </v>
      </c>
      <c r="AS22" s="103" t="s">
        <v>128</v>
      </c>
      <c r="AT22" s="107" t="s">
        <v>129</v>
      </c>
      <c r="AU22" s="103" t="s">
        <v>130</v>
      </c>
      <c r="AV22" s="106" t="str">
        <f>'DES01 2025'!O152</f>
        <v>Trimestral</v>
      </c>
      <c r="AW22" s="103" t="s">
        <v>128</v>
      </c>
      <c r="AX22" s="107" t="s">
        <v>129</v>
      </c>
      <c r="AY22" s="103" t="s">
        <v>130</v>
      </c>
      <c r="AZ22" s="106" t="str">
        <f>'DES01 2025'!O153</f>
        <v>Trimestral</v>
      </c>
      <c r="BA22" s="103" t="s">
        <v>128</v>
      </c>
      <c r="BB22" s="107" t="s">
        <v>129</v>
      </c>
      <c r="BC22" s="103" t="s">
        <v>130</v>
      </c>
      <c r="BD22" s="106" t="str">
        <f>'DES01 2025'!O154</f>
        <v>Trimestral</v>
      </c>
      <c r="BE22" s="103" t="s">
        <v>128</v>
      </c>
      <c r="BF22" s="107" t="s">
        <v>129</v>
      </c>
      <c r="BG22" s="103" t="s">
        <v>130</v>
      </c>
      <c r="BH22" s="106" t="str">
        <f>'DES01 2025'!O155</f>
        <v>Trimestral</v>
      </c>
      <c r="BI22" s="103" t="s">
        <v>128</v>
      </c>
      <c r="BJ22" s="107" t="s">
        <v>129</v>
      </c>
      <c r="BK22" s="103" t="s">
        <v>130</v>
      </c>
      <c r="BL22" s="106" t="str">
        <f>'DES01 2025'!O156</f>
        <v>Anual</v>
      </c>
      <c r="BM22" s="103" t="s">
        <v>128</v>
      </c>
      <c r="BN22" s="107" t="s">
        <v>129</v>
      </c>
      <c r="BO22" s="103" t="s">
        <v>130</v>
      </c>
      <c r="BP22" s="106" t="str">
        <f>'DES01 2025'!O157</f>
        <v>Trimestral</v>
      </c>
      <c r="BQ22" s="103" t="s">
        <v>128</v>
      </c>
      <c r="BR22" s="107" t="s">
        <v>129</v>
      </c>
      <c r="BS22" s="103" t="s">
        <v>130</v>
      </c>
      <c r="BT22" s="106" t="str">
        <f>'DES01 2025'!O158</f>
        <v>Trimestral</v>
      </c>
      <c r="BU22" s="103" t="s">
        <v>128</v>
      </c>
      <c r="BV22" s="107" t="s">
        <v>129</v>
      </c>
      <c r="BW22" s="103" t="s">
        <v>130</v>
      </c>
      <c r="BX22" s="106" t="str">
        <f>'DES01 2025'!O159</f>
        <v>Anual</v>
      </c>
      <c r="BY22" s="103" t="s">
        <v>128</v>
      </c>
      <c r="BZ22" s="107" t="s">
        <v>129</v>
      </c>
      <c r="CA22" s="103" t="s">
        <v>130</v>
      </c>
      <c r="CB22" s="106" t="str">
        <f>'DES01 2025'!O160</f>
        <v>Trimestral</v>
      </c>
      <c r="CC22" s="103" t="s">
        <v>128</v>
      </c>
      <c r="CD22" s="107" t="s">
        <v>129</v>
      </c>
      <c r="CE22" s="103" t="s">
        <v>130</v>
      </c>
      <c r="CF22" s="106" t="str">
        <f>'DES01 2025'!O161</f>
        <v xml:space="preserve">Semestral </v>
      </c>
      <c r="CG22" s="103" t="s">
        <v>128</v>
      </c>
      <c r="CH22" s="107" t="s">
        <v>129</v>
      </c>
      <c r="CI22" s="103" t="s">
        <v>130</v>
      </c>
      <c r="CJ22" s="106" t="str">
        <f>'DES01 2025'!O162</f>
        <v>Trimestral</v>
      </c>
      <c r="CK22" s="103" t="s">
        <v>128</v>
      </c>
      <c r="CL22" s="107" t="s">
        <v>129</v>
      </c>
      <c r="CM22" s="103" t="s">
        <v>130</v>
      </c>
      <c r="CN22" s="106" t="str">
        <f>'DES01 2025'!O163</f>
        <v>Trimestral</v>
      </c>
      <c r="CO22" s="103" t="s">
        <v>128</v>
      </c>
      <c r="CP22" s="107" t="s">
        <v>129</v>
      </c>
      <c r="CQ22" s="103" t="s">
        <v>130</v>
      </c>
      <c r="CR22" s="106" t="str">
        <f>'DES01 2025'!O164</f>
        <v>Trimestral</v>
      </c>
      <c r="CS22" s="103" t="s">
        <v>128</v>
      </c>
      <c r="CT22" s="107" t="s">
        <v>129</v>
      </c>
      <c r="CU22" s="103" t="s">
        <v>130</v>
      </c>
      <c r="CV22" s="106" t="str">
        <f>'DES01 2025'!$O165</f>
        <v>Trimestral</v>
      </c>
      <c r="CW22" s="103" t="s">
        <v>128</v>
      </c>
      <c r="CX22" s="107" t="s">
        <v>129</v>
      </c>
      <c r="CY22" s="103" t="s">
        <v>130</v>
      </c>
      <c r="CZ22" s="106" t="str">
        <f>'DES01 2025'!$O166</f>
        <v>Trimestral</v>
      </c>
      <c r="DA22" s="103" t="s">
        <v>128</v>
      </c>
      <c r="DB22" s="107" t="s">
        <v>129</v>
      </c>
      <c r="DC22" s="103" t="s">
        <v>130</v>
      </c>
      <c r="DD22" s="106" t="str">
        <f>'DES01 2025'!$O167</f>
        <v>Trimestral</v>
      </c>
      <c r="DE22" s="103" t="s">
        <v>128</v>
      </c>
      <c r="DF22" s="107" t="s">
        <v>129</v>
      </c>
      <c r="DG22" s="103" t="s">
        <v>130</v>
      </c>
      <c r="DH22" s="106" t="str">
        <f>'DES01 2025'!$O168</f>
        <v xml:space="preserve">Semestral </v>
      </c>
      <c r="DI22" s="103" t="s">
        <v>128</v>
      </c>
      <c r="DJ22" s="107" t="s">
        <v>129</v>
      </c>
      <c r="DK22" s="103" t="s">
        <v>130</v>
      </c>
      <c r="DL22" s="106" t="str">
        <f>'DES01 2025'!$O169</f>
        <v xml:space="preserve">Trimestral </v>
      </c>
      <c r="DM22" s="103" t="s">
        <v>128</v>
      </c>
      <c r="DN22" s="107" t="s">
        <v>129</v>
      </c>
      <c r="DO22" s="103" t="s">
        <v>130</v>
      </c>
      <c r="DP22" s="106" t="str">
        <f>'DES01 2025'!$O170</f>
        <v>Trimestral</v>
      </c>
    </row>
    <row r="23" spans="1:120" ht="15" customHeight="1" x14ac:dyDescent="0.2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</row>
    <row r="24" spans="1:120" ht="15" customHeight="1" x14ac:dyDescent="0.25">
      <c r="A24" s="108" t="s">
        <v>131</v>
      </c>
      <c r="B24" s="82"/>
      <c r="C24" s="82"/>
      <c r="D24" s="83"/>
      <c r="E24" s="108" t="s">
        <v>131</v>
      </c>
      <c r="F24" s="82"/>
      <c r="G24" s="82"/>
      <c r="H24" s="83"/>
      <c r="I24" s="108" t="s">
        <v>131</v>
      </c>
      <c r="J24" s="82"/>
      <c r="K24" s="82"/>
      <c r="L24" s="83"/>
      <c r="M24" s="108" t="s">
        <v>131</v>
      </c>
      <c r="N24" s="82"/>
      <c r="O24" s="82"/>
      <c r="P24" s="83"/>
      <c r="Q24" s="108" t="s">
        <v>131</v>
      </c>
      <c r="R24" s="82"/>
      <c r="S24" s="82"/>
      <c r="T24" s="83"/>
      <c r="U24" s="108" t="s">
        <v>131</v>
      </c>
      <c r="V24" s="82"/>
      <c r="W24" s="82"/>
      <c r="X24" s="83"/>
      <c r="Y24" s="108" t="s">
        <v>131</v>
      </c>
      <c r="Z24" s="82"/>
      <c r="AA24" s="82"/>
      <c r="AB24" s="83"/>
      <c r="AC24" s="108" t="s">
        <v>131</v>
      </c>
      <c r="AD24" s="82"/>
      <c r="AE24" s="82"/>
      <c r="AF24" s="83"/>
      <c r="AG24" s="108" t="s">
        <v>131</v>
      </c>
      <c r="AH24" s="82"/>
      <c r="AI24" s="82"/>
      <c r="AJ24" s="83"/>
      <c r="AK24" s="108" t="s">
        <v>131</v>
      </c>
      <c r="AL24" s="82"/>
      <c r="AM24" s="82"/>
      <c r="AN24" s="83"/>
      <c r="AO24" s="108" t="s">
        <v>131</v>
      </c>
      <c r="AP24" s="82"/>
      <c r="AQ24" s="82"/>
      <c r="AR24" s="83"/>
      <c r="AS24" s="108" t="s">
        <v>131</v>
      </c>
      <c r="AT24" s="82"/>
      <c r="AU24" s="82"/>
      <c r="AV24" s="83"/>
      <c r="AW24" s="108" t="s">
        <v>131</v>
      </c>
      <c r="AX24" s="82"/>
      <c r="AY24" s="82"/>
      <c r="AZ24" s="83"/>
      <c r="BA24" s="108" t="s">
        <v>131</v>
      </c>
      <c r="BB24" s="82"/>
      <c r="BC24" s="82"/>
      <c r="BD24" s="83"/>
      <c r="BE24" s="108" t="s">
        <v>131</v>
      </c>
      <c r="BF24" s="82"/>
      <c r="BG24" s="82"/>
      <c r="BH24" s="83"/>
      <c r="BI24" s="108" t="s">
        <v>131</v>
      </c>
      <c r="BJ24" s="82"/>
      <c r="BK24" s="82"/>
      <c r="BL24" s="83"/>
      <c r="BM24" s="108" t="s">
        <v>131</v>
      </c>
      <c r="BN24" s="82"/>
      <c r="BO24" s="82"/>
      <c r="BP24" s="83"/>
      <c r="BQ24" s="108" t="s">
        <v>131</v>
      </c>
      <c r="BR24" s="82"/>
      <c r="BS24" s="82"/>
      <c r="BT24" s="83"/>
      <c r="BU24" s="108" t="s">
        <v>131</v>
      </c>
      <c r="BV24" s="82"/>
      <c r="BW24" s="82"/>
      <c r="BX24" s="83"/>
      <c r="BY24" s="108" t="s">
        <v>131</v>
      </c>
      <c r="BZ24" s="82"/>
      <c r="CA24" s="82"/>
      <c r="CB24" s="83"/>
      <c r="CC24" s="108" t="s">
        <v>131</v>
      </c>
      <c r="CD24" s="82"/>
      <c r="CE24" s="82"/>
      <c r="CF24" s="83"/>
      <c r="CG24" s="108" t="s">
        <v>131</v>
      </c>
      <c r="CH24" s="82"/>
      <c r="CI24" s="82"/>
      <c r="CJ24" s="83"/>
      <c r="CK24" s="108" t="s">
        <v>131</v>
      </c>
      <c r="CL24" s="82"/>
      <c r="CM24" s="82"/>
      <c r="CN24" s="83"/>
      <c r="CO24" s="108" t="s">
        <v>131</v>
      </c>
      <c r="CP24" s="82"/>
      <c r="CQ24" s="82"/>
      <c r="CR24" s="83"/>
      <c r="CS24" s="108" t="s">
        <v>131</v>
      </c>
      <c r="CT24" s="82"/>
      <c r="CU24" s="82"/>
      <c r="CV24" s="83"/>
      <c r="CW24" s="108" t="s">
        <v>131</v>
      </c>
      <c r="CX24" s="82"/>
      <c r="CY24" s="82"/>
      <c r="CZ24" s="83"/>
      <c r="DA24" s="108" t="s">
        <v>131</v>
      </c>
      <c r="DB24" s="82"/>
      <c r="DC24" s="82"/>
      <c r="DD24" s="83"/>
      <c r="DE24" s="108" t="s">
        <v>131</v>
      </c>
      <c r="DF24" s="82"/>
      <c r="DG24" s="82"/>
      <c r="DH24" s="83"/>
      <c r="DI24" s="108" t="s">
        <v>131</v>
      </c>
      <c r="DJ24" s="82"/>
      <c r="DK24" s="82"/>
      <c r="DL24" s="83"/>
      <c r="DM24" s="108" t="s">
        <v>131</v>
      </c>
      <c r="DN24" s="82"/>
      <c r="DO24" s="82"/>
      <c r="DP24" s="83"/>
    </row>
    <row r="25" spans="1:120" ht="15.75" customHeight="1" x14ac:dyDescent="0.25">
      <c r="A25" s="20" t="s">
        <v>132</v>
      </c>
      <c r="B25" s="20" t="s">
        <v>133</v>
      </c>
      <c r="C25" s="20" t="s">
        <v>134</v>
      </c>
      <c r="D25" s="20" t="s">
        <v>135</v>
      </c>
      <c r="E25" s="20" t="s">
        <v>132</v>
      </c>
      <c r="F25" s="20" t="s">
        <v>133</v>
      </c>
      <c r="G25" s="20" t="s">
        <v>134</v>
      </c>
      <c r="H25" s="20" t="s">
        <v>135</v>
      </c>
      <c r="I25" s="20" t="s">
        <v>132</v>
      </c>
      <c r="J25" s="20" t="s">
        <v>133</v>
      </c>
      <c r="K25" s="20" t="s">
        <v>134</v>
      </c>
      <c r="L25" s="20" t="s">
        <v>135</v>
      </c>
      <c r="M25" s="20" t="s">
        <v>132</v>
      </c>
      <c r="N25" s="20" t="s">
        <v>133</v>
      </c>
      <c r="O25" s="20" t="s">
        <v>134</v>
      </c>
      <c r="P25" s="20" t="s">
        <v>135</v>
      </c>
      <c r="Q25" s="20" t="s">
        <v>132</v>
      </c>
      <c r="R25" s="20" t="s">
        <v>133</v>
      </c>
      <c r="S25" s="20" t="s">
        <v>134</v>
      </c>
      <c r="T25" s="20" t="s">
        <v>135</v>
      </c>
      <c r="U25" s="20" t="s">
        <v>132</v>
      </c>
      <c r="V25" s="20" t="s">
        <v>133</v>
      </c>
      <c r="W25" s="20" t="s">
        <v>134</v>
      </c>
      <c r="X25" s="20" t="s">
        <v>135</v>
      </c>
      <c r="Y25" s="20" t="s">
        <v>132</v>
      </c>
      <c r="Z25" s="20" t="s">
        <v>133</v>
      </c>
      <c r="AA25" s="20" t="s">
        <v>134</v>
      </c>
      <c r="AB25" s="20" t="s">
        <v>135</v>
      </c>
      <c r="AC25" s="20" t="s">
        <v>132</v>
      </c>
      <c r="AD25" s="20" t="s">
        <v>133</v>
      </c>
      <c r="AE25" s="20" t="s">
        <v>134</v>
      </c>
      <c r="AF25" s="20" t="s">
        <v>135</v>
      </c>
      <c r="AG25" s="20" t="s">
        <v>132</v>
      </c>
      <c r="AH25" s="20" t="s">
        <v>133</v>
      </c>
      <c r="AI25" s="20" t="s">
        <v>134</v>
      </c>
      <c r="AJ25" s="20" t="s">
        <v>135</v>
      </c>
      <c r="AK25" s="20" t="s">
        <v>132</v>
      </c>
      <c r="AL25" s="20" t="s">
        <v>133</v>
      </c>
      <c r="AM25" s="20" t="s">
        <v>134</v>
      </c>
      <c r="AN25" s="20" t="s">
        <v>135</v>
      </c>
      <c r="AO25" s="20" t="s">
        <v>132</v>
      </c>
      <c r="AP25" s="20" t="s">
        <v>133</v>
      </c>
      <c r="AQ25" s="20" t="s">
        <v>134</v>
      </c>
      <c r="AR25" s="20" t="s">
        <v>135</v>
      </c>
      <c r="AS25" s="20" t="s">
        <v>132</v>
      </c>
      <c r="AT25" s="20" t="s">
        <v>133</v>
      </c>
      <c r="AU25" s="20" t="s">
        <v>134</v>
      </c>
      <c r="AV25" s="20" t="s">
        <v>135</v>
      </c>
      <c r="AW25" s="20" t="s">
        <v>132</v>
      </c>
      <c r="AX25" s="20" t="s">
        <v>133</v>
      </c>
      <c r="AY25" s="20" t="s">
        <v>134</v>
      </c>
      <c r="AZ25" s="20" t="s">
        <v>135</v>
      </c>
      <c r="BA25" s="20" t="s">
        <v>132</v>
      </c>
      <c r="BB25" s="20" t="s">
        <v>133</v>
      </c>
      <c r="BC25" s="20" t="s">
        <v>134</v>
      </c>
      <c r="BD25" s="20" t="s">
        <v>135</v>
      </c>
      <c r="BE25" s="20" t="s">
        <v>132</v>
      </c>
      <c r="BF25" s="20" t="s">
        <v>133</v>
      </c>
      <c r="BG25" s="20" t="s">
        <v>134</v>
      </c>
      <c r="BH25" s="20" t="s">
        <v>135</v>
      </c>
      <c r="BI25" s="20" t="s">
        <v>132</v>
      </c>
      <c r="BJ25" s="20" t="s">
        <v>133</v>
      </c>
      <c r="BK25" s="20" t="s">
        <v>134</v>
      </c>
      <c r="BL25" s="20" t="s">
        <v>135</v>
      </c>
      <c r="BM25" s="20" t="s">
        <v>132</v>
      </c>
      <c r="BN25" s="20" t="s">
        <v>133</v>
      </c>
      <c r="BO25" s="20" t="s">
        <v>134</v>
      </c>
      <c r="BP25" s="20" t="s">
        <v>135</v>
      </c>
      <c r="BQ25" s="20" t="s">
        <v>132</v>
      </c>
      <c r="BR25" s="20" t="s">
        <v>133</v>
      </c>
      <c r="BS25" s="20" t="s">
        <v>134</v>
      </c>
      <c r="BT25" s="20" t="s">
        <v>135</v>
      </c>
      <c r="BU25" s="20" t="s">
        <v>132</v>
      </c>
      <c r="BV25" s="20" t="s">
        <v>133</v>
      </c>
      <c r="BW25" s="20" t="s">
        <v>134</v>
      </c>
      <c r="BX25" s="20" t="s">
        <v>135</v>
      </c>
      <c r="BY25" s="20" t="s">
        <v>132</v>
      </c>
      <c r="BZ25" s="20" t="s">
        <v>133</v>
      </c>
      <c r="CA25" s="20" t="s">
        <v>134</v>
      </c>
      <c r="CB25" s="20" t="s">
        <v>135</v>
      </c>
      <c r="CC25" s="20" t="s">
        <v>132</v>
      </c>
      <c r="CD25" s="20" t="s">
        <v>133</v>
      </c>
      <c r="CE25" s="20" t="s">
        <v>134</v>
      </c>
      <c r="CF25" s="20" t="s">
        <v>135</v>
      </c>
      <c r="CG25" s="20" t="s">
        <v>132</v>
      </c>
      <c r="CH25" s="20" t="s">
        <v>133</v>
      </c>
      <c r="CI25" s="20" t="s">
        <v>134</v>
      </c>
      <c r="CJ25" s="20" t="s">
        <v>135</v>
      </c>
      <c r="CK25" s="20" t="s">
        <v>132</v>
      </c>
      <c r="CL25" s="20" t="s">
        <v>133</v>
      </c>
      <c r="CM25" s="20" t="s">
        <v>134</v>
      </c>
      <c r="CN25" s="20" t="s">
        <v>135</v>
      </c>
      <c r="CO25" s="20" t="s">
        <v>132</v>
      </c>
      <c r="CP25" s="20" t="s">
        <v>133</v>
      </c>
      <c r="CQ25" s="20" t="s">
        <v>134</v>
      </c>
      <c r="CR25" s="20" t="s">
        <v>135</v>
      </c>
      <c r="CS25" s="20" t="s">
        <v>132</v>
      </c>
      <c r="CT25" s="20" t="s">
        <v>133</v>
      </c>
      <c r="CU25" s="20" t="s">
        <v>134</v>
      </c>
      <c r="CV25" s="20" t="s">
        <v>135</v>
      </c>
      <c r="CW25" s="20" t="s">
        <v>132</v>
      </c>
      <c r="CX25" s="20" t="s">
        <v>133</v>
      </c>
      <c r="CY25" s="20" t="s">
        <v>134</v>
      </c>
      <c r="CZ25" s="20" t="s">
        <v>135</v>
      </c>
      <c r="DA25" s="20" t="s">
        <v>132</v>
      </c>
      <c r="DB25" s="20" t="s">
        <v>133</v>
      </c>
      <c r="DC25" s="20" t="s">
        <v>134</v>
      </c>
      <c r="DD25" s="20" t="s">
        <v>135</v>
      </c>
      <c r="DE25" s="20" t="s">
        <v>132</v>
      </c>
      <c r="DF25" s="20" t="s">
        <v>133</v>
      </c>
      <c r="DG25" s="20" t="s">
        <v>134</v>
      </c>
      <c r="DH25" s="20" t="s">
        <v>135</v>
      </c>
      <c r="DI25" s="20" t="s">
        <v>132</v>
      </c>
      <c r="DJ25" s="20" t="s">
        <v>133</v>
      </c>
      <c r="DK25" s="20" t="s">
        <v>134</v>
      </c>
      <c r="DL25" s="20" t="s">
        <v>135</v>
      </c>
      <c r="DM25" s="20" t="s">
        <v>132</v>
      </c>
      <c r="DN25" s="20" t="s">
        <v>133</v>
      </c>
      <c r="DO25" s="20" t="s">
        <v>134</v>
      </c>
      <c r="DP25" s="20" t="s">
        <v>135</v>
      </c>
    </row>
    <row r="26" spans="1:120" ht="15.75" customHeight="1" x14ac:dyDescent="0.25">
      <c r="A26" s="21" t="s">
        <v>136</v>
      </c>
      <c r="B26" s="21" t="s">
        <v>136</v>
      </c>
      <c r="C26" s="21" t="s">
        <v>136</v>
      </c>
      <c r="D26" s="21" t="s">
        <v>136</v>
      </c>
      <c r="E26" s="21" t="s">
        <v>136</v>
      </c>
      <c r="F26" s="21" t="s">
        <v>136</v>
      </c>
      <c r="G26" s="21" t="s">
        <v>136</v>
      </c>
      <c r="H26" s="21" t="s">
        <v>136</v>
      </c>
      <c r="I26" s="21" t="s">
        <v>136</v>
      </c>
      <c r="J26" s="21" t="s">
        <v>136</v>
      </c>
      <c r="K26" s="21" t="s">
        <v>136</v>
      </c>
      <c r="L26" s="21" t="s">
        <v>136</v>
      </c>
      <c r="M26" s="21" t="s">
        <v>136</v>
      </c>
      <c r="N26" s="21" t="s">
        <v>136</v>
      </c>
      <c r="O26" s="21" t="s">
        <v>136</v>
      </c>
      <c r="P26" s="21" t="s">
        <v>136</v>
      </c>
      <c r="Q26" s="21" t="s">
        <v>136</v>
      </c>
      <c r="R26" s="21" t="s">
        <v>136</v>
      </c>
      <c r="S26" s="21" t="s">
        <v>136</v>
      </c>
      <c r="T26" s="21" t="s">
        <v>136</v>
      </c>
      <c r="U26" s="21" t="s">
        <v>136</v>
      </c>
      <c r="V26" s="21" t="s">
        <v>136</v>
      </c>
      <c r="W26" s="21" t="s">
        <v>136</v>
      </c>
      <c r="X26" s="21" t="s">
        <v>136</v>
      </c>
      <c r="Y26" s="21" t="s">
        <v>136</v>
      </c>
      <c r="Z26" s="21" t="s">
        <v>136</v>
      </c>
      <c r="AA26" s="21" t="s">
        <v>136</v>
      </c>
      <c r="AB26" s="21" t="s">
        <v>136</v>
      </c>
      <c r="AC26" s="21" t="s">
        <v>136</v>
      </c>
      <c r="AD26" s="21" t="s">
        <v>136</v>
      </c>
      <c r="AE26" s="21" t="s">
        <v>136</v>
      </c>
      <c r="AF26" s="21" t="s">
        <v>136</v>
      </c>
      <c r="AG26" s="21" t="s">
        <v>136</v>
      </c>
      <c r="AH26" s="21" t="s">
        <v>136</v>
      </c>
      <c r="AI26" s="21" t="s">
        <v>136</v>
      </c>
      <c r="AJ26" s="21" t="s">
        <v>136</v>
      </c>
      <c r="AK26" s="21" t="s">
        <v>136</v>
      </c>
      <c r="AL26" s="21" t="s">
        <v>136</v>
      </c>
      <c r="AM26" s="21" t="s">
        <v>136</v>
      </c>
      <c r="AN26" s="21" t="s">
        <v>136</v>
      </c>
      <c r="AO26" s="21" t="s">
        <v>136</v>
      </c>
      <c r="AP26" s="21" t="s">
        <v>136</v>
      </c>
      <c r="AQ26" s="21" t="s">
        <v>136</v>
      </c>
      <c r="AR26" s="21" t="s">
        <v>136</v>
      </c>
      <c r="AS26" s="21" t="s">
        <v>136</v>
      </c>
      <c r="AT26" s="21" t="s">
        <v>136</v>
      </c>
      <c r="AU26" s="21" t="s">
        <v>136</v>
      </c>
      <c r="AV26" s="21" t="s">
        <v>136</v>
      </c>
      <c r="AW26" s="21" t="s">
        <v>136</v>
      </c>
      <c r="AX26" s="21" t="s">
        <v>136</v>
      </c>
      <c r="AY26" s="21" t="s">
        <v>136</v>
      </c>
      <c r="AZ26" s="21" t="s">
        <v>136</v>
      </c>
      <c r="BA26" s="21" t="s">
        <v>136</v>
      </c>
      <c r="BB26" s="21" t="s">
        <v>136</v>
      </c>
      <c r="BC26" s="21" t="s">
        <v>136</v>
      </c>
      <c r="BD26" s="21" t="s">
        <v>136</v>
      </c>
      <c r="BE26" s="21" t="s">
        <v>136</v>
      </c>
      <c r="BF26" s="21" t="s">
        <v>136</v>
      </c>
      <c r="BG26" s="21" t="s">
        <v>136</v>
      </c>
      <c r="BH26" s="21" t="s">
        <v>136</v>
      </c>
      <c r="BI26" s="21" t="s">
        <v>136</v>
      </c>
      <c r="BJ26" s="21" t="s">
        <v>136</v>
      </c>
      <c r="BK26" s="21" t="s">
        <v>136</v>
      </c>
      <c r="BL26" s="21" t="s">
        <v>136</v>
      </c>
      <c r="BM26" s="21" t="s">
        <v>136</v>
      </c>
      <c r="BN26" s="21" t="s">
        <v>136</v>
      </c>
      <c r="BO26" s="21" t="s">
        <v>136</v>
      </c>
      <c r="BP26" s="21" t="s">
        <v>136</v>
      </c>
      <c r="BQ26" s="21" t="s">
        <v>136</v>
      </c>
      <c r="BR26" s="21" t="s">
        <v>136</v>
      </c>
      <c r="BS26" s="21" t="s">
        <v>136</v>
      </c>
      <c r="BT26" s="21" t="s">
        <v>136</v>
      </c>
      <c r="BU26" s="21" t="s">
        <v>136</v>
      </c>
      <c r="BV26" s="21" t="s">
        <v>136</v>
      </c>
      <c r="BW26" s="21" t="s">
        <v>136</v>
      </c>
      <c r="BX26" s="21" t="s">
        <v>136</v>
      </c>
      <c r="BY26" s="21" t="s">
        <v>136</v>
      </c>
      <c r="BZ26" s="21" t="s">
        <v>136</v>
      </c>
      <c r="CA26" s="21" t="s">
        <v>136</v>
      </c>
      <c r="CB26" s="21" t="s">
        <v>136</v>
      </c>
      <c r="CC26" s="21" t="s">
        <v>136</v>
      </c>
      <c r="CD26" s="21" t="s">
        <v>136</v>
      </c>
      <c r="CE26" s="21" t="s">
        <v>136</v>
      </c>
      <c r="CF26" s="21" t="s">
        <v>136</v>
      </c>
      <c r="CG26" s="21" t="s">
        <v>136</v>
      </c>
      <c r="CH26" s="21" t="s">
        <v>136</v>
      </c>
      <c r="CI26" s="21" t="s">
        <v>136</v>
      </c>
      <c r="CJ26" s="21" t="s">
        <v>136</v>
      </c>
      <c r="CK26" s="21" t="s">
        <v>136</v>
      </c>
      <c r="CL26" s="21" t="s">
        <v>136</v>
      </c>
      <c r="CM26" s="21" t="s">
        <v>136</v>
      </c>
      <c r="CN26" s="21" t="s">
        <v>136</v>
      </c>
      <c r="CO26" s="21" t="s">
        <v>136</v>
      </c>
      <c r="CP26" s="21" t="s">
        <v>136</v>
      </c>
      <c r="CQ26" s="21" t="s">
        <v>136</v>
      </c>
      <c r="CR26" s="21" t="s">
        <v>136</v>
      </c>
      <c r="CS26" s="21" t="s">
        <v>136</v>
      </c>
      <c r="CT26" s="21" t="s">
        <v>136</v>
      </c>
      <c r="CU26" s="21" t="s">
        <v>136</v>
      </c>
      <c r="CV26" s="21" t="s">
        <v>136</v>
      </c>
      <c r="CW26" s="21" t="s">
        <v>136</v>
      </c>
      <c r="CX26" s="21" t="s">
        <v>136</v>
      </c>
      <c r="CY26" s="21" t="s">
        <v>136</v>
      </c>
      <c r="CZ26" s="21" t="s">
        <v>136</v>
      </c>
      <c r="DA26" s="21" t="s">
        <v>136</v>
      </c>
      <c r="DB26" s="21" t="s">
        <v>136</v>
      </c>
      <c r="DC26" s="21" t="s">
        <v>136</v>
      </c>
      <c r="DD26" s="21" t="s">
        <v>136</v>
      </c>
      <c r="DE26" s="21" t="s">
        <v>136</v>
      </c>
      <c r="DF26" s="21" t="s">
        <v>136</v>
      </c>
      <c r="DG26" s="21" t="s">
        <v>136</v>
      </c>
      <c r="DH26" s="21" t="s">
        <v>136</v>
      </c>
      <c r="DI26" s="21" t="s">
        <v>136</v>
      </c>
      <c r="DJ26" s="21" t="s">
        <v>136</v>
      </c>
      <c r="DK26" s="21" t="s">
        <v>136</v>
      </c>
      <c r="DL26" s="21" t="s">
        <v>136</v>
      </c>
      <c r="DM26" s="21" t="s">
        <v>136</v>
      </c>
      <c r="DN26" s="21" t="s">
        <v>136</v>
      </c>
      <c r="DO26" s="21" t="s">
        <v>136</v>
      </c>
      <c r="DP26" s="21" t="s">
        <v>136</v>
      </c>
    </row>
    <row r="27" spans="1:120" ht="15" customHeight="1" x14ac:dyDescent="0.25">
      <c r="A27" s="109" t="s">
        <v>137</v>
      </c>
      <c r="B27" s="83"/>
      <c r="C27" s="109" t="s">
        <v>138</v>
      </c>
      <c r="D27" s="83"/>
      <c r="E27" s="109" t="s">
        <v>137</v>
      </c>
      <c r="F27" s="83"/>
      <c r="G27" s="109" t="s">
        <v>138</v>
      </c>
      <c r="H27" s="83"/>
      <c r="I27" s="109" t="s">
        <v>137</v>
      </c>
      <c r="J27" s="83"/>
      <c r="K27" s="109" t="s">
        <v>138</v>
      </c>
      <c r="L27" s="83"/>
      <c r="M27" s="109" t="s">
        <v>137</v>
      </c>
      <c r="N27" s="83"/>
      <c r="O27" s="109" t="s">
        <v>138</v>
      </c>
      <c r="P27" s="83"/>
      <c r="Q27" s="109" t="s">
        <v>137</v>
      </c>
      <c r="R27" s="83"/>
      <c r="S27" s="109" t="s">
        <v>138</v>
      </c>
      <c r="T27" s="83"/>
      <c r="U27" s="109" t="s">
        <v>137</v>
      </c>
      <c r="V27" s="83"/>
      <c r="W27" s="109" t="s">
        <v>138</v>
      </c>
      <c r="X27" s="83"/>
      <c r="Y27" s="109" t="s">
        <v>137</v>
      </c>
      <c r="Z27" s="83"/>
      <c r="AA27" s="109" t="s">
        <v>138</v>
      </c>
      <c r="AB27" s="83"/>
      <c r="AC27" s="109" t="s">
        <v>137</v>
      </c>
      <c r="AD27" s="83"/>
      <c r="AE27" s="109" t="s">
        <v>138</v>
      </c>
      <c r="AF27" s="83"/>
      <c r="AG27" s="109" t="s">
        <v>137</v>
      </c>
      <c r="AH27" s="83"/>
      <c r="AI27" s="109" t="s">
        <v>138</v>
      </c>
      <c r="AJ27" s="83"/>
      <c r="AK27" s="109" t="s">
        <v>137</v>
      </c>
      <c r="AL27" s="83"/>
      <c r="AM27" s="109" t="s">
        <v>138</v>
      </c>
      <c r="AN27" s="83"/>
      <c r="AO27" s="109" t="s">
        <v>137</v>
      </c>
      <c r="AP27" s="83"/>
      <c r="AQ27" s="109" t="s">
        <v>138</v>
      </c>
      <c r="AR27" s="83"/>
      <c r="AS27" s="109" t="s">
        <v>137</v>
      </c>
      <c r="AT27" s="83"/>
      <c r="AU27" s="109" t="s">
        <v>138</v>
      </c>
      <c r="AV27" s="83"/>
      <c r="AW27" s="109" t="s">
        <v>137</v>
      </c>
      <c r="AX27" s="83"/>
      <c r="AY27" s="109" t="s">
        <v>138</v>
      </c>
      <c r="AZ27" s="83"/>
      <c r="BA27" s="109" t="s">
        <v>137</v>
      </c>
      <c r="BB27" s="83"/>
      <c r="BC27" s="109" t="s">
        <v>138</v>
      </c>
      <c r="BD27" s="83"/>
      <c r="BE27" s="109" t="s">
        <v>137</v>
      </c>
      <c r="BF27" s="83"/>
      <c r="BG27" s="109" t="s">
        <v>138</v>
      </c>
      <c r="BH27" s="83"/>
      <c r="BI27" s="109" t="s">
        <v>137</v>
      </c>
      <c r="BJ27" s="83"/>
      <c r="BK27" s="109" t="s">
        <v>138</v>
      </c>
      <c r="BL27" s="83"/>
      <c r="BM27" s="109" t="s">
        <v>137</v>
      </c>
      <c r="BN27" s="83"/>
      <c r="BO27" s="109" t="s">
        <v>138</v>
      </c>
      <c r="BP27" s="83"/>
      <c r="BQ27" s="109" t="s">
        <v>137</v>
      </c>
      <c r="BR27" s="83"/>
      <c r="BS27" s="109" t="s">
        <v>138</v>
      </c>
      <c r="BT27" s="83"/>
      <c r="BU27" s="109" t="s">
        <v>137</v>
      </c>
      <c r="BV27" s="83"/>
      <c r="BW27" s="109" t="s">
        <v>138</v>
      </c>
      <c r="BX27" s="83"/>
      <c r="BY27" s="109" t="s">
        <v>137</v>
      </c>
      <c r="BZ27" s="83"/>
      <c r="CA27" s="109" t="s">
        <v>138</v>
      </c>
      <c r="CB27" s="83"/>
      <c r="CC27" s="109" t="s">
        <v>137</v>
      </c>
      <c r="CD27" s="83"/>
      <c r="CE27" s="109" t="s">
        <v>138</v>
      </c>
      <c r="CF27" s="83"/>
      <c r="CG27" s="109" t="s">
        <v>137</v>
      </c>
      <c r="CH27" s="83"/>
      <c r="CI27" s="109" t="s">
        <v>138</v>
      </c>
      <c r="CJ27" s="83"/>
      <c r="CK27" s="109" t="s">
        <v>137</v>
      </c>
      <c r="CL27" s="83"/>
      <c r="CM27" s="109" t="s">
        <v>138</v>
      </c>
      <c r="CN27" s="83"/>
      <c r="CO27" s="109" t="s">
        <v>137</v>
      </c>
      <c r="CP27" s="83"/>
      <c r="CQ27" s="109" t="s">
        <v>138</v>
      </c>
      <c r="CR27" s="83"/>
      <c r="CS27" s="109" t="s">
        <v>137</v>
      </c>
      <c r="CT27" s="83"/>
      <c r="CU27" s="109" t="s">
        <v>138</v>
      </c>
      <c r="CV27" s="83"/>
      <c r="CW27" s="109" t="s">
        <v>137</v>
      </c>
      <c r="CX27" s="83"/>
      <c r="CY27" s="109" t="s">
        <v>138</v>
      </c>
      <c r="CZ27" s="83"/>
      <c r="DA27" s="109" t="s">
        <v>137</v>
      </c>
      <c r="DB27" s="83"/>
      <c r="DC27" s="109" t="s">
        <v>138</v>
      </c>
      <c r="DD27" s="83"/>
      <c r="DE27" s="109" t="s">
        <v>137</v>
      </c>
      <c r="DF27" s="83"/>
      <c r="DG27" s="109" t="s">
        <v>138</v>
      </c>
      <c r="DH27" s="83"/>
      <c r="DI27" s="109" t="s">
        <v>137</v>
      </c>
      <c r="DJ27" s="83"/>
      <c r="DK27" s="109" t="s">
        <v>138</v>
      </c>
      <c r="DL27" s="83"/>
      <c r="DM27" s="109" t="s">
        <v>137</v>
      </c>
      <c r="DN27" s="83"/>
      <c r="DO27" s="109" t="s">
        <v>138</v>
      </c>
      <c r="DP27" s="83"/>
    </row>
    <row r="28" spans="1:120" ht="15.75" customHeight="1" x14ac:dyDescent="0.25">
      <c r="A28" s="110" t="s">
        <v>136</v>
      </c>
      <c r="B28" s="83"/>
      <c r="C28" s="110" t="s">
        <v>136</v>
      </c>
      <c r="D28" s="83"/>
      <c r="E28" s="110" t="s">
        <v>136</v>
      </c>
      <c r="F28" s="83"/>
      <c r="G28" s="110" t="s">
        <v>136</v>
      </c>
      <c r="H28" s="83"/>
      <c r="I28" s="110" t="s">
        <v>136</v>
      </c>
      <c r="J28" s="83"/>
      <c r="K28" s="110" t="s">
        <v>136</v>
      </c>
      <c r="L28" s="83"/>
      <c r="M28" s="110" t="s">
        <v>136</v>
      </c>
      <c r="N28" s="83"/>
      <c r="O28" s="110" t="s">
        <v>136</v>
      </c>
      <c r="P28" s="83"/>
      <c r="Q28" s="110" t="s">
        <v>136</v>
      </c>
      <c r="R28" s="83"/>
      <c r="S28" s="110" t="s">
        <v>136</v>
      </c>
      <c r="T28" s="83"/>
      <c r="U28" s="110" t="s">
        <v>136</v>
      </c>
      <c r="V28" s="83"/>
      <c r="W28" s="110" t="s">
        <v>136</v>
      </c>
      <c r="X28" s="83"/>
      <c r="Y28" s="110" t="s">
        <v>136</v>
      </c>
      <c r="Z28" s="83"/>
      <c r="AA28" s="110" t="s">
        <v>136</v>
      </c>
      <c r="AB28" s="83"/>
      <c r="AC28" s="110" t="s">
        <v>136</v>
      </c>
      <c r="AD28" s="83"/>
      <c r="AE28" s="110" t="s">
        <v>136</v>
      </c>
      <c r="AF28" s="83"/>
      <c r="AG28" s="110" t="s">
        <v>136</v>
      </c>
      <c r="AH28" s="83"/>
      <c r="AI28" s="110" t="s">
        <v>136</v>
      </c>
      <c r="AJ28" s="83"/>
      <c r="AK28" s="110" t="s">
        <v>136</v>
      </c>
      <c r="AL28" s="83"/>
      <c r="AM28" s="110" t="s">
        <v>136</v>
      </c>
      <c r="AN28" s="83"/>
      <c r="AO28" s="110" t="s">
        <v>136</v>
      </c>
      <c r="AP28" s="83"/>
      <c r="AQ28" s="110" t="s">
        <v>136</v>
      </c>
      <c r="AR28" s="83"/>
      <c r="AS28" s="110" t="s">
        <v>136</v>
      </c>
      <c r="AT28" s="83"/>
      <c r="AU28" s="110" t="s">
        <v>136</v>
      </c>
      <c r="AV28" s="83"/>
      <c r="AW28" s="110" t="s">
        <v>136</v>
      </c>
      <c r="AX28" s="83"/>
      <c r="AY28" s="110" t="s">
        <v>136</v>
      </c>
      <c r="AZ28" s="83"/>
      <c r="BA28" s="110" t="s">
        <v>136</v>
      </c>
      <c r="BB28" s="83"/>
      <c r="BC28" s="110" t="s">
        <v>136</v>
      </c>
      <c r="BD28" s="83"/>
      <c r="BE28" s="110" t="s">
        <v>136</v>
      </c>
      <c r="BF28" s="83"/>
      <c r="BG28" s="110" t="s">
        <v>136</v>
      </c>
      <c r="BH28" s="83"/>
      <c r="BI28" s="110" t="s">
        <v>136</v>
      </c>
      <c r="BJ28" s="83"/>
      <c r="BK28" s="110" t="s">
        <v>136</v>
      </c>
      <c r="BL28" s="83"/>
      <c r="BM28" s="110" t="s">
        <v>136</v>
      </c>
      <c r="BN28" s="83"/>
      <c r="BO28" s="110" t="s">
        <v>136</v>
      </c>
      <c r="BP28" s="83"/>
      <c r="BQ28" s="110" t="s">
        <v>136</v>
      </c>
      <c r="BR28" s="83"/>
      <c r="BS28" s="110" t="s">
        <v>136</v>
      </c>
      <c r="BT28" s="83"/>
      <c r="BU28" s="110" t="s">
        <v>136</v>
      </c>
      <c r="BV28" s="83"/>
      <c r="BW28" s="110" t="s">
        <v>136</v>
      </c>
      <c r="BX28" s="83"/>
      <c r="BY28" s="110" t="s">
        <v>136</v>
      </c>
      <c r="BZ28" s="83"/>
      <c r="CA28" s="110" t="s">
        <v>136</v>
      </c>
      <c r="CB28" s="83"/>
      <c r="CC28" s="110" t="s">
        <v>136</v>
      </c>
      <c r="CD28" s="83"/>
      <c r="CE28" s="110" t="s">
        <v>136</v>
      </c>
      <c r="CF28" s="83"/>
      <c r="CG28" s="110" t="s">
        <v>136</v>
      </c>
      <c r="CH28" s="83"/>
      <c r="CI28" s="110" t="s">
        <v>136</v>
      </c>
      <c r="CJ28" s="83"/>
      <c r="CK28" s="110" t="s">
        <v>136</v>
      </c>
      <c r="CL28" s="83"/>
      <c r="CM28" s="110" t="s">
        <v>136</v>
      </c>
      <c r="CN28" s="83"/>
      <c r="CO28" s="110" t="s">
        <v>136</v>
      </c>
      <c r="CP28" s="83"/>
      <c r="CQ28" s="110" t="s">
        <v>136</v>
      </c>
      <c r="CR28" s="83"/>
      <c r="CS28" s="110" t="s">
        <v>136</v>
      </c>
      <c r="CT28" s="83"/>
      <c r="CU28" s="110" t="s">
        <v>136</v>
      </c>
      <c r="CV28" s="83"/>
      <c r="CW28" s="110" t="s">
        <v>136</v>
      </c>
      <c r="CX28" s="83"/>
      <c r="CY28" s="110" t="s">
        <v>136</v>
      </c>
      <c r="CZ28" s="83"/>
      <c r="DA28" s="110" t="s">
        <v>136</v>
      </c>
      <c r="DB28" s="83"/>
      <c r="DC28" s="110" t="s">
        <v>136</v>
      </c>
      <c r="DD28" s="83"/>
      <c r="DE28" s="110" t="s">
        <v>136</v>
      </c>
      <c r="DF28" s="83"/>
      <c r="DG28" s="110" t="s">
        <v>136</v>
      </c>
      <c r="DH28" s="83"/>
      <c r="DI28" s="110" t="s">
        <v>136</v>
      </c>
      <c r="DJ28" s="83"/>
      <c r="DK28" s="110" t="s">
        <v>136</v>
      </c>
      <c r="DL28" s="83"/>
      <c r="DM28" s="110" t="s">
        <v>136</v>
      </c>
      <c r="DN28" s="83"/>
      <c r="DO28" s="110" t="s">
        <v>136</v>
      </c>
      <c r="DP28" s="83"/>
    </row>
    <row r="29" spans="1:120" ht="15.75" customHeight="1" x14ac:dyDescent="0.25">
      <c r="A29" s="81" t="s">
        <v>139</v>
      </c>
      <c r="B29" s="82"/>
      <c r="C29" s="82"/>
      <c r="D29" s="83"/>
      <c r="E29" s="81" t="s">
        <v>139</v>
      </c>
      <c r="F29" s="82"/>
      <c r="G29" s="82"/>
      <c r="H29" s="83"/>
      <c r="I29" s="81" t="s">
        <v>139</v>
      </c>
      <c r="J29" s="82"/>
      <c r="K29" s="82"/>
      <c r="L29" s="83"/>
      <c r="M29" s="81" t="s">
        <v>139</v>
      </c>
      <c r="N29" s="82"/>
      <c r="O29" s="82"/>
      <c r="P29" s="83"/>
      <c r="Q29" s="81" t="s">
        <v>139</v>
      </c>
      <c r="R29" s="82"/>
      <c r="S29" s="82"/>
      <c r="T29" s="83"/>
      <c r="U29" s="81" t="s">
        <v>139</v>
      </c>
      <c r="V29" s="82"/>
      <c r="W29" s="82"/>
      <c r="X29" s="83"/>
      <c r="Y29" s="81" t="s">
        <v>139</v>
      </c>
      <c r="Z29" s="82"/>
      <c r="AA29" s="82"/>
      <c r="AB29" s="83"/>
      <c r="AC29" s="81" t="s">
        <v>139</v>
      </c>
      <c r="AD29" s="82"/>
      <c r="AE29" s="82"/>
      <c r="AF29" s="83"/>
      <c r="AG29" s="81" t="s">
        <v>139</v>
      </c>
      <c r="AH29" s="82"/>
      <c r="AI29" s="82"/>
      <c r="AJ29" s="83"/>
      <c r="AK29" s="81" t="s">
        <v>139</v>
      </c>
      <c r="AL29" s="82"/>
      <c r="AM29" s="82"/>
      <c r="AN29" s="83"/>
      <c r="AO29" s="81" t="s">
        <v>139</v>
      </c>
      <c r="AP29" s="82"/>
      <c r="AQ29" s="82"/>
      <c r="AR29" s="83"/>
      <c r="AS29" s="81" t="s">
        <v>139</v>
      </c>
      <c r="AT29" s="82"/>
      <c r="AU29" s="82"/>
      <c r="AV29" s="83"/>
      <c r="AW29" s="81" t="s">
        <v>139</v>
      </c>
      <c r="AX29" s="82"/>
      <c r="AY29" s="82"/>
      <c r="AZ29" s="83"/>
      <c r="BA29" s="81" t="s">
        <v>139</v>
      </c>
      <c r="BB29" s="82"/>
      <c r="BC29" s="82"/>
      <c r="BD29" s="83"/>
      <c r="BE29" s="81" t="s">
        <v>139</v>
      </c>
      <c r="BF29" s="82"/>
      <c r="BG29" s="82"/>
      <c r="BH29" s="83"/>
      <c r="BI29" s="81" t="s">
        <v>139</v>
      </c>
      <c r="BJ29" s="82"/>
      <c r="BK29" s="82"/>
      <c r="BL29" s="83"/>
      <c r="BM29" s="81" t="s">
        <v>139</v>
      </c>
      <c r="BN29" s="82"/>
      <c r="BO29" s="82"/>
      <c r="BP29" s="83"/>
      <c r="BQ29" s="81" t="s">
        <v>139</v>
      </c>
      <c r="BR29" s="82"/>
      <c r="BS29" s="82"/>
      <c r="BT29" s="83"/>
      <c r="BU29" s="81" t="s">
        <v>139</v>
      </c>
      <c r="BV29" s="82"/>
      <c r="BW29" s="82"/>
      <c r="BX29" s="83"/>
      <c r="BY29" s="81" t="s">
        <v>139</v>
      </c>
      <c r="BZ29" s="82"/>
      <c r="CA29" s="82"/>
      <c r="CB29" s="83"/>
      <c r="CC29" s="81" t="s">
        <v>139</v>
      </c>
      <c r="CD29" s="82"/>
      <c r="CE29" s="82"/>
      <c r="CF29" s="83"/>
      <c r="CG29" s="81" t="s">
        <v>139</v>
      </c>
      <c r="CH29" s="82"/>
      <c r="CI29" s="82"/>
      <c r="CJ29" s="83"/>
      <c r="CK29" s="81" t="s">
        <v>139</v>
      </c>
      <c r="CL29" s="82"/>
      <c r="CM29" s="82"/>
      <c r="CN29" s="83"/>
      <c r="CO29" s="81" t="s">
        <v>139</v>
      </c>
      <c r="CP29" s="82"/>
      <c r="CQ29" s="82"/>
      <c r="CR29" s="83"/>
      <c r="CS29" s="81" t="s">
        <v>139</v>
      </c>
      <c r="CT29" s="82"/>
      <c r="CU29" s="82"/>
      <c r="CV29" s="83"/>
      <c r="CW29" s="81" t="s">
        <v>139</v>
      </c>
      <c r="CX29" s="82"/>
      <c r="CY29" s="82"/>
      <c r="CZ29" s="83"/>
      <c r="DA29" s="81" t="s">
        <v>139</v>
      </c>
      <c r="DB29" s="82"/>
      <c r="DC29" s="82"/>
      <c r="DD29" s="83"/>
      <c r="DE29" s="81" t="s">
        <v>139</v>
      </c>
      <c r="DF29" s="82"/>
      <c r="DG29" s="82"/>
      <c r="DH29" s="83"/>
      <c r="DI29" s="81" t="s">
        <v>139</v>
      </c>
      <c r="DJ29" s="82"/>
      <c r="DK29" s="82"/>
      <c r="DL29" s="83"/>
      <c r="DM29" s="81" t="s">
        <v>139</v>
      </c>
      <c r="DN29" s="82"/>
      <c r="DO29" s="82"/>
      <c r="DP29" s="83"/>
    </row>
    <row r="30" spans="1:120" ht="15.75" customHeight="1" x14ac:dyDescent="0.25">
      <c r="A30" s="84" t="s">
        <v>140</v>
      </c>
      <c r="B30" s="83"/>
      <c r="C30" s="85" t="s">
        <v>141</v>
      </c>
      <c r="D30" s="83"/>
      <c r="E30" s="84" t="s">
        <v>140</v>
      </c>
      <c r="F30" s="83"/>
      <c r="G30" s="85" t="s">
        <v>141</v>
      </c>
      <c r="H30" s="83"/>
      <c r="I30" s="84" t="s">
        <v>140</v>
      </c>
      <c r="J30" s="83"/>
      <c r="K30" s="85" t="s">
        <v>141</v>
      </c>
      <c r="L30" s="83"/>
      <c r="M30" s="84" t="s">
        <v>140</v>
      </c>
      <c r="N30" s="83"/>
      <c r="O30" s="85" t="s">
        <v>141</v>
      </c>
      <c r="P30" s="83"/>
      <c r="Q30" s="84" t="s">
        <v>140</v>
      </c>
      <c r="R30" s="83"/>
      <c r="S30" s="85" t="s">
        <v>141</v>
      </c>
      <c r="T30" s="83"/>
      <c r="U30" s="84" t="s">
        <v>140</v>
      </c>
      <c r="V30" s="83"/>
      <c r="W30" s="85" t="s">
        <v>141</v>
      </c>
      <c r="X30" s="83"/>
      <c r="Y30" s="84" t="s">
        <v>140</v>
      </c>
      <c r="Z30" s="83"/>
      <c r="AA30" s="85" t="s">
        <v>141</v>
      </c>
      <c r="AB30" s="83"/>
      <c r="AC30" s="84" t="s">
        <v>140</v>
      </c>
      <c r="AD30" s="83"/>
      <c r="AE30" s="85" t="s">
        <v>141</v>
      </c>
      <c r="AF30" s="83"/>
      <c r="AG30" s="84" t="s">
        <v>140</v>
      </c>
      <c r="AH30" s="83"/>
      <c r="AI30" s="85" t="s">
        <v>141</v>
      </c>
      <c r="AJ30" s="83"/>
      <c r="AK30" s="84" t="s">
        <v>140</v>
      </c>
      <c r="AL30" s="83"/>
      <c r="AM30" s="85" t="s">
        <v>141</v>
      </c>
      <c r="AN30" s="83"/>
      <c r="AO30" s="84" t="s">
        <v>140</v>
      </c>
      <c r="AP30" s="83"/>
      <c r="AQ30" s="85" t="s">
        <v>141</v>
      </c>
      <c r="AR30" s="83"/>
      <c r="AS30" s="84" t="s">
        <v>140</v>
      </c>
      <c r="AT30" s="83"/>
      <c r="AU30" s="85" t="s">
        <v>141</v>
      </c>
      <c r="AV30" s="83"/>
      <c r="AW30" s="84" t="s">
        <v>140</v>
      </c>
      <c r="AX30" s="83"/>
      <c r="AY30" s="85" t="s">
        <v>141</v>
      </c>
      <c r="AZ30" s="83"/>
      <c r="BA30" s="84" t="s">
        <v>140</v>
      </c>
      <c r="BB30" s="83"/>
      <c r="BC30" s="85" t="s">
        <v>141</v>
      </c>
      <c r="BD30" s="83"/>
      <c r="BE30" s="84" t="s">
        <v>140</v>
      </c>
      <c r="BF30" s="83"/>
      <c r="BG30" s="85" t="s">
        <v>141</v>
      </c>
      <c r="BH30" s="83"/>
      <c r="BI30" s="84" t="s">
        <v>140</v>
      </c>
      <c r="BJ30" s="83"/>
      <c r="BK30" s="85" t="s">
        <v>141</v>
      </c>
      <c r="BL30" s="83"/>
      <c r="BM30" s="84" t="s">
        <v>140</v>
      </c>
      <c r="BN30" s="83"/>
      <c r="BO30" s="85" t="s">
        <v>141</v>
      </c>
      <c r="BP30" s="83"/>
      <c r="BQ30" s="84" t="s">
        <v>140</v>
      </c>
      <c r="BR30" s="83"/>
      <c r="BS30" s="85" t="s">
        <v>141</v>
      </c>
      <c r="BT30" s="83"/>
      <c r="BU30" s="84" t="s">
        <v>140</v>
      </c>
      <c r="BV30" s="83"/>
      <c r="BW30" s="85" t="s">
        <v>141</v>
      </c>
      <c r="BX30" s="83"/>
      <c r="BY30" s="84" t="s">
        <v>140</v>
      </c>
      <c r="BZ30" s="83"/>
      <c r="CA30" s="85" t="s">
        <v>141</v>
      </c>
      <c r="CB30" s="83"/>
      <c r="CC30" s="84" t="s">
        <v>140</v>
      </c>
      <c r="CD30" s="83"/>
      <c r="CE30" s="85" t="s">
        <v>141</v>
      </c>
      <c r="CF30" s="83"/>
      <c r="CG30" s="84" t="s">
        <v>140</v>
      </c>
      <c r="CH30" s="83"/>
      <c r="CI30" s="85" t="s">
        <v>141</v>
      </c>
      <c r="CJ30" s="83"/>
      <c r="CK30" s="84" t="s">
        <v>140</v>
      </c>
      <c r="CL30" s="83"/>
      <c r="CM30" s="85" t="s">
        <v>141</v>
      </c>
      <c r="CN30" s="83"/>
      <c r="CO30" s="84" t="s">
        <v>140</v>
      </c>
      <c r="CP30" s="83"/>
      <c r="CQ30" s="85" t="s">
        <v>141</v>
      </c>
      <c r="CR30" s="83"/>
      <c r="CS30" s="84" t="s">
        <v>140</v>
      </c>
      <c r="CT30" s="83"/>
      <c r="CU30" s="85" t="s">
        <v>141</v>
      </c>
      <c r="CV30" s="83"/>
      <c r="CW30" s="84" t="s">
        <v>140</v>
      </c>
      <c r="CX30" s="83"/>
      <c r="CY30" s="85" t="s">
        <v>141</v>
      </c>
      <c r="CZ30" s="83"/>
      <c r="DA30" s="84" t="s">
        <v>140</v>
      </c>
      <c r="DB30" s="83"/>
      <c r="DC30" s="85" t="s">
        <v>141</v>
      </c>
      <c r="DD30" s="83"/>
      <c r="DE30" s="84" t="s">
        <v>140</v>
      </c>
      <c r="DF30" s="83"/>
      <c r="DG30" s="85" t="s">
        <v>141</v>
      </c>
      <c r="DH30" s="83"/>
      <c r="DI30" s="84" t="s">
        <v>140</v>
      </c>
      <c r="DJ30" s="83"/>
      <c r="DK30" s="85" t="s">
        <v>141</v>
      </c>
      <c r="DL30" s="83"/>
      <c r="DM30" s="84" t="s">
        <v>140</v>
      </c>
      <c r="DN30" s="83"/>
      <c r="DO30" s="85" t="s">
        <v>141</v>
      </c>
      <c r="DP30" s="83"/>
    </row>
    <row r="31" spans="1:120" ht="15.75" customHeight="1" x14ac:dyDescent="0.25">
      <c r="A31" s="86" t="str">
        <f>'DES01 2025'!P141</f>
        <v>100%
2 mecanismos</v>
      </c>
      <c r="B31" s="83"/>
      <c r="C31" s="87" t="str">
        <f>'DES01 2025'!S141</f>
        <v>Ascendente</v>
      </c>
      <c r="D31" s="83"/>
      <c r="E31" s="86" t="str">
        <f>'DES01 2025'!P142</f>
        <v xml:space="preserve">No disponible </v>
      </c>
      <c r="F31" s="83"/>
      <c r="G31" s="87" t="str">
        <f>'DES01 2025'!S142</f>
        <v>Ascendente</v>
      </c>
      <c r="H31" s="83"/>
      <c r="I31" s="86" t="str">
        <f>'DES01 2025'!P143</f>
        <v>100%
3sesiones</v>
      </c>
      <c r="J31" s="83"/>
      <c r="K31" s="87" t="str">
        <f>'DES01 2025'!S143</f>
        <v>Ascendente</v>
      </c>
      <c r="L31" s="83"/>
      <c r="M31" s="86" t="str">
        <f>'DES01 2025'!P144</f>
        <v>100%
213 audiencias</v>
      </c>
      <c r="N31" s="83"/>
      <c r="O31" s="87" t="str">
        <f>'DES01 2025'!S144</f>
        <v>Ascendente</v>
      </c>
      <c r="P31" s="83"/>
      <c r="Q31" s="86" t="str">
        <f>'DES01 2025'!P145</f>
        <v xml:space="preserve">No disponible </v>
      </c>
      <c r="R31" s="83"/>
      <c r="S31" s="87" t="str">
        <f>'DES01 2025'!S145</f>
        <v>Ascendente</v>
      </c>
      <c r="T31" s="83"/>
      <c r="U31" s="86">
        <f>'DES01 2025'!P146</f>
        <v>0.55000000000000004</v>
      </c>
      <c r="V31" s="83"/>
      <c r="W31" s="87" t="str">
        <f>'DES01 2025'!S146</f>
        <v>Ascendente</v>
      </c>
      <c r="X31" s="83"/>
      <c r="Y31" s="86" t="str">
        <f>'DES01 2025'!P147</f>
        <v xml:space="preserve">No disponible </v>
      </c>
      <c r="Z31" s="83"/>
      <c r="AA31" s="87" t="str">
        <f>'DES01 2025'!S147</f>
        <v>Ascendente</v>
      </c>
      <c r="AB31" s="83"/>
      <c r="AC31" s="86" t="str">
        <f>'DES01 2025'!P148</f>
        <v>100%
8 Sesiones</v>
      </c>
      <c r="AD31" s="83"/>
      <c r="AE31" s="87" t="str">
        <f>'DES01 2025'!S148</f>
        <v>Ascendente</v>
      </c>
      <c r="AF31" s="83"/>
      <c r="AG31" s="86" t="str">
        <f>'DES01 2025'!P149</f>
        <v xml:space="preserve">No disponible </v>
      </c>
      <c r="AH31" s="83"/>
      <c r="AI31" s="87" t="str">
        <f>'DES01 2025'!S149</f>
        <v>Ascendente</v>
      </c>
      <c r="AJ31" s="83"/>
      <c r="AK31" s="86">
        <f>'DES01 2025'!P150</f>
        <v>50</v>
      </c>
      <c r="AL31" s="83"/>
      <c r="AM31" s="87" t="str">
        <f>'DES01 2025'!S150</f>
        <v>Ascendente</v>
      </c>
      <c r="AN31" s="83"/>
      <c r="AO31" s="86">
        <f>'DES01 2025'!P151</f>
        <v>1</v>
      </c>
      <c r="AP31" s="83"/>
      <c r="AQ31" s="87" t="str">
        <f>'DES01 2025'!S151</f>
        <v>Ascendente</v>
      </c>
      <c r="AR31" s="83"/>
      <c r="AS31" s="86">
        <f>'DES01 2025'!P152</f>
        <v>0.83</v>
      </c>
      <c r="AT31" s="83"/>
      <c r="AU31" s="87" t="str">
        <f>'DES01 2025'!S152</f>
        <v>Ascendente</v>
      </c>
      <c r="AV31" s="83"/>
      <c r="AW31" s="86">
        <f>'DES01 2025'!P153</f>
        <v>1</v>
      </c>
      <c r="AX31" s="83"/>
      <c r="AY31" s="87" t="str">
        <f>'DES01 2025'!S153</f>
        <v>Ascendente</v>
      </c>
      <c r="AZ31" s="83"/>
      <c r="BA31" s="86">
        <f>'DES01 2025'!P154</f>
        <v>0.75</v>
      </c>
      <c r="BB31" s="83"/>
      <c r="BC31" s="87" t="str">
        <f>'DES01 2025'!S154</f>
        <v>Ascendente</v>
      </c>
      <c r="BD31" s="83"/>
      <c r="BE31" s="86">
        <f>'DES01 2025'!P155</f>
        <v>1</v>
      </c>
      <c r="BF31" s="83"/>
      <c r="BG31" s="87" t="str">
        <f>'DES01 2025'!S155</f>
        <v>Ascendente</v>
      </c>
      <c r="BH31" s="83"/>
      <c r="BI31" s="86">
        <f>'DES01 2025'!P156</f>
        <v>0.03</v>
      </c>
      <c r="BJ31" s="83"/>
      <c r="BK31" s="87" t="str">
        <f>'DES01 2025'!S156</f>
        <v>Ascendente</v>
      </c>
      <c r="BL31" s="83"/>
      <c r="BM31" s="86">
        <f>'DES01 2025'!P157</f>
        <v>0.88</v>
      </c>
      <c r="BN31" s="83"/>
      <c r="BO31" s="87" t="str">
        <f>'DES01 2025'!S157</f>
        <v>Ascendente</v>
      </c>
      <c r="BP31" s="83"/>
      <c r="BQ31" s="86">
        <f>'DES01 2025'!P158</f>
        <v>0.96</v>
      </c>
      <c r="BR31" s="83"/>
      <c r="BS31" s="87" t="str">
        <f>'DES01 2025'!S158</f>
        <v>Ascendente</v>
      </c>
      <c r="BT31" s="83"/>
      <c r="BU31" s="86">
        <f>'DES01 2025'!P159</f>
        <v>0.38100000000000001</v>
      </c>
      <c r="BV31" s="83"/>
      <c r="BW31" s="87" t="str">
        <f>'DES01 2025'!S159</f>
        <v>Ascendente</v>
      </c>
      <c r="BX31" s="83"/>
      <c r="BY31" s="86" t="str">
        <f>'DES01 2025'!P160</f>
        <v>100%
2 capacitaciones</v>
      </c>
      <c r="BZ31" s="83"/>
      <c r="CA31" s="87" t="str">
        <f>'DES01 2025'!S160</f>
        <v>Ascendente</v>
      </c>
      <c r="CB31" s="83"/>
      <c r="CC31" s="86" t="str">
        <f>'DES01 2025'!P161</f>
        <v>100%
1117</v>
      </c>
      <c r="CD31" s="83"/>
      <c r="CE31" s="87" t="str">
        <f>'DES01 2025'!S161</f>
        <v>Ascendente</v>
      </c>
      <c r="CF31" s="83"/>
      <c r="CG31" s="86" t="str">
        <f>'DES01 2025'!P162</f>
        <v>100%
6</v>
      </c>
      <c r="CH31" s="83"/>
      <c r="CI31" s="87" t="str">
        <f>'DES01 2025'!S162</f>
        <v>Ascendente</v>
      </c>
      <c r="CJ31" s="83"/>
      <c r="CK31" s="86">
        <f>'DES01 2025'!P163</f>
        <v>1</v>
      </c>
      <c r="CL31" s="83"/>
      <c r="CM31" s="87" t="str">
        <f>'DES01 2025'!S163</f>
        <v>Ascendente</v>
      </c>
      <c r="CN31" s="83"/>
      <c r="CO31" s="86" t="str">
        <f>'DES01 2025'!P164</f>
        <v>100%
29</v>
      </c>
      <c r="CP31" s="83"/>
      <c r="CQ31" s="87" t="str">
        <f>'DES01 2025'!S164</f>
        <v>Ascendente</v>
      </c>
      <c r="CR31" s="83"/>
      <c r="CS31" s="86" t="str">
        <f>'DES01 2025'!$P165</f>
        <v>100%
29</v>
      </c>
      <c r="CT31" s="83"/>
      <c r="CU31" s="87" t="str">
        <f>'DES01 2025'!$S165</f>
        <v>Ascendente</v>
      </c>
      <c r="CV31" s="83"/>
      <c r="CW31" s="86" t="str">
        <f>'DES01 2025'!$P166</f>
        <v>100%
72</v>
      </c>
      <c r="CX31" s="83"/>
      <c r="CY31" s="87" t="str">
        <f>'DES01 2025'!$S166</f>
        <v>Ascendente</v>
      </c>
      <c r="CZ31" s="83"/>
      <c r="DA31" s="86" t="str">
        <f>'DES01 2025'!$P167</f>
        <v>100%
253</v>
      </c>
      <c r="DB31" s="83"/>
      <c r="DC31" s="87" t="str">
        <f>'DES01 2025'!$S167</f>
        <v>Ascendente</v>
      </c>
      <c r="DD31" s="83"/>
      <c r="DE31" s="86" t="str">
        <f>'DES01 2025'!$P168</f>
        <v>100%
12</v>
      </c>
      <c r="DF31" s="83"/>
      <c r="DG31" s="87" t="str">
        <f>'DES01 2025'!$S168</f>
        <v>Ascendente</v>
      </c>
      <c r="DH31" s="83"/>
      <c r="DI31" s="86" t="str">
        <f>'DES01 2025'!$P169</f>
        <v>100%
353</v>
      </c>
      <c r="DJ31" s="83"/>
      <c r="DK31" s="87" t="str">
        <f>'DES01 2025'!$S169</f>
        <v>Ascendente</v>
      </c>
      <c r="DL31" s="83"/>
      <c r="DM31" s="86" t="str">
        <f>'DES01 2025'!$P170</f>
        <v xml:space="preserve">No disponible </v>
      </c>
      <c r="DN31" s="83"/>
      <c r="DO31" s="87" t="str">
        <f>'DES01 2025'!$S170</f>
        <v>Ascendente</v>
      </c>
      <c r="DP31" s="83"/>
    </row>
    <row r="32" spans="1:120" ht="15.75" customHeight="1" x14ac:dyDescent="0.25">
      <c r="A32" s="84" t="s">
        <v>142</v>
      </c>
      <c r="B32" s="83"/>
      <c r="C32" s="85" t="s">
        <v>143</v>
      </c>
      <c r="D32" s="83"/>
      <c r="E32" s="84" t="s">
        <v>142</v>
      </c>
      <c r="F32" s="83"/>
      <c r="G32" s="85" t="s">
        <v>143</v>
      </c>
      <c r="H32" s="83"/>
      <c r="I32" s="84" t="s">
        <v>142</v>
      </c>
      <c r="J32" s="83"/>
      <c r="K32" s="85" t="s">
        <v>143</v>
      </c>
      <c r="L32" s="83"/>
      <c r="M32" s="84" t="s">
        <v>142</v>
      </c>
      <c r="N32" s="83"/>
      <c r="O32" s="85" t="s">
        <v>143</v>
      </c>
      <c r="P32" s="83"/>
      <c r="Q32" s="84" t="s">
        <v>142</v>
      </c>
      <c r="R32" s="83"/>
      <c r="S32" s="85" t="s">
        <v>143</v>
      </c>
      <c r="T32" s="83"/>
      <c r="U32" s="84" t="s">
        <v>142</v>
      </c>
      <c r="V32" s="83"/>
      <c r="W32" s="85" t="s">
        <v>143</v>
      </c>
      <c r="X32" s="83"/>
      <c r="Y32" s="84" t="s">
        <v>142</v>
      </c>
      <c r="Z32" s="83"/>
      <c r="AA32" s="85" t="s">
        <v>143</v>
      </c>
      <c r="AB32" s="83"/>
      <c r="AC32" s="84" t="s">
        <v>142</v>
      </c>
      <c r="AD32" s="83"/>
      <c r="AE32" s="85" t="s">
        <v>143</v>
      </c>
      <c r="AF32" s="83"/>
      <c r="AG32" s="84" t="s">
        <v>142</v>
      </c>
      <c r="AH32" s="83"/>
      <c r="AI32" s="85" t="s">
        <v>143</v>
      </c>
      <c r="AJ32" s="83"/>
      <c r="AK32" s="84" t="s">
        <v>142</v>
      </c>
      <c r="AL32" s="83"/>
      <c r="AM32" s="85" t="s">
        <v>143</v>
      </c>
      <c r="AN32" s="83"/>
      <c r="AO32" s="84" t="s">
        <v>142</v>
      </c>
      <c r="AP32" s="83"/>
      <c r="AQ32" s="85" t="s">
        <v>143</v>
      </c>
      <c r="AR32" s="83"/>
      <c r="AS32" s="84" t="s">
        <v>142</v>
      </c>
      <c r="AT32" s="83"/>
      <c r="AU32" s="85" t="s">
        <v>143</v>
      </c>
      <c r="AV32" s="83"/>
      <c r="AW32" s="84" t="s">
        <v>142</v>
      </c>
      <c r="AX32" s="83"/>
      <c r="AY32" s="85" t="s">
        <v>143</v>
      </c>
      <c r="AZ32" s="83"/>
      <c r="BA32" s="84" t="s">
        <v>142</v>
      </c>
      <c r="BB32" s="83"/>
      <c r="BC32" s="85" t="s">
        <v>143</v>
      </c>
      <c r="BD32" s="83"/>
      <c r="BE32" s="84" t="s">
        <v>142</v>
      </c>
      <c r="BF32" s="83"/>
      <c r="BG32" s="85" t="s">
        <v>143</v>
      </c>
      <c r="BH32" s="83"/>
      <c r="BI32" s="84" t="s">
        <v>142</v>
      </c>
      <c r="BJ32" s="83"/>
      <c r="BK32" s="85" t="s">
        <v>143</v>
      </c>
      <c r="BL32" s="83"/>
      <c r="BM32" s="84" t="s">
        <v>142</v>
      </c>
      <c r="BN32" s="83"/>
      <c r="BO32" s="85" t="s">
        <v>143</v>
      </c>
      <c r="BP32" s="83"/>
      <c r="BQ32" s="84" t="s">
        <v>142</v>
      </c>
      <c r="BR32" s="83"/>
      <c r="BS32" s="85" t="s">
        <v>143</v>
      </c>
      <c r="BT32" s="83"/>
      <c r="BU32" s="84" t="s">
        <v>142</v>
      </c>
      <c r="BV32" s="83"/>
      <c r="BW32" s="85" t="s">
        <v>143</v>
      </c>
      <c r="BX32" s="83"/>
      <c r="BY32" s="84" t="s">
        <v>142</v>
      </c>
      <c r="BZ32" s="83"/>
      <c r="CA32" s="85" t="s">
        <v>143</v>
      </c>
      <c r="CB32" s="83"/>
      <c r="CC32" s="84" t="s">
        <v>142</v>
      </c>
      <c r="CD32" s="83"/>
      <c r="CE32" s="85" t="s">
        <v>143</v>
      </c>
      <c r="CF32" s="83"/>
      <c r="CG32" s="84" t="s">
        <v>142</v>
      </c>
      <c r="CH32" s="83"/>
      <c r="CI32" s="85" t="s">
        <v>143</v>
      </c>
      <c r="CJ32" s="83"/>
      <c r="CK32" s="84" t="s">
        <v>142</v>
      </c>
      <c r="CL32" s="83"/>
      <c r="CM32" s="85" t="s">
        <v>143</v>
      </c>
      <c r="CN32" s="83"/>
      <c r="CO32" s="84" t="s">
        <v>142</v>
      </c>
      <c r="CP32" s="83"/>
      <c r="CQ32" s="85" t="s">
        <v>143</v>
      </c>
      <c r="CR32" s="83"/>
      <c r="CS32" s="84" t="s">
        <v>142</v>
      </c>
      <c r="CT32" s="83"/>
      <c r="CU32" s="85" t="s">
        <v>143</v>
      </c>
      <c r="CV32" s="83"/>
      <c r="CW32" s="84" t="s">
        <v>142</v>
      </c>
      <c r="CX32" s="83"/>
      <c r="CY32" s="85" t="s">
        <v>143</v>
      </c>
      <c r="CZ32" s="83"/>
      <c r="DA32" s="84" t="s">
        <v>142</v>
      </c>
      <c r="DB32" s="83"/>
      <c r="DC32" s="85" t="s">
        <v>143</v>
      </c>
      <c r="DD32" s="83"/>
      <c r="DE32" s="84" t="s">
        <v>142</v>
      </c>
      <c r="DF32" s="83"/>
      <c r="DG32" s="85" t="s">
        <v>143</v>
      </c>
      <c r="DH32" s="83"/>
      <c r="DI32" s="84" t="s">
        <v>142</v>
      </c>
      <c r="DJ32" s="83"/>
      <c r="DK32" s="85" t="s">
        <v>143</v>
      </c>
      <c r="DL32" s="83"/>
      <c r="DM32" s="84" t="s">
        <v>142</v>
      </c>
      <c r="DN32" s="83"/>
      <c r="DO32" s="85" t="s">
        <v>143</v>
      </c>
      <c r="DP32" s="83"/>
    </row>
    <row r="33" spans="1:120" ht="15.75" customHeight="1" x14ac:dyDescent="0.25">
      <c r="A33" s="86">
        <f>'DES01 2025'!W141</f>
        <v>1</v>
      </c>
      <c r="B33" s="83"/>
      <c r="C33" s="88">
        <f>'DES01 2025'!AB141</f>
        <v>1</v>
      </c>
      <c r="D33" s="83"/>
      <c r="E33" s="86">
        <f>'DES01 2025'!W142</f>
        <v>1</v>
      </c>
      <c r="F33" s="83"/>
      <c r="G33" s="88">
        <f>'DES01 2025'!AB142</f>
        <v>1</v>
      </c>
      <c r="H33" s="83"/>
      <c r="I33" s="86">
        <f>'DES01 2025'!W143</f>
        <v>1</v>
      </c>
      <c r="J33" s="83"/>
      <c r="K33" s="88">
        <f>'DES01 2025'!AB143</f>
        <v>1</v>
      </c>
      <c r="L33" s="83"/>
      <c r="M33" s="86">
        <f>'DES01 2025'!W144</f>
        <v>0.9</v>
      </c>
      <c r="N33" s="83"/>
      <c r="O33" s="88">
        <f>'DES01 2025'!AB144</f>
        <v>3.42</v>
      </c>
      <c r="P33" s="83"/>
      <c r="Q33" s="86">
        <f>'DES01 2025'!W145</f>
        <v>0.9</v>
      </c>
      <c r="R33" s="83"/>
      <c r="S33" s="88">
        <f>'DES01 2025'!AB145</f>
        <v>1</v>
      </c>
      <c r="T33" s="83"/>
      <c r="U33" s="86">
        <f>'DES01 2025'!W146</f>
        <v>0.85</v>
      </c>
      <c r="V33" s="83"/>
      <c r="W33" s="88">
        <f>'DES01 2025'!AB146</f>
        <v>0.75</v>
      </c>
      <c r="X33" s="83"/>
      <c r="Y33" s="86">
        <f>'DES01 2025'!W147</f>
        <v>0.8</v>
      </c>
      <c r="Z33" s="83"/>
      <c r="AA33" s="88">
        <f>'DES01 2025'!AB147</f>
        <v>0</v>
      </c>
      <c r="AB33" s="83"/>
      <c r="AC33" s="86">
        <f>'DES01 2025'!W148</f>
        <v>1</v>
      </c>
      <c r="AD33" s="83"/>
      <c r="AE33" s="88">
        <f>'DES01 2025'!AB148</f>
        <v>1</v>
      </c>
      <c r="AF33" s="83"/>
      <c r="AG33" s="86">
        <f>'DES01 2025'!W149</f>
        <v>0.8</v>
      </c>
      <c r="AH33" s="83"/>
      <c r="AI33" s="88">
        <f>'DES01 2025'!AB149</f>
        <v>0.83</v>
      </c>
      <c r="AJ33" s="83"/>
      <c r="AK33" s="86">
        <f>'DES01 2025'!W150</f>
        <v>1</v>
      </c>
      <c r="AL33" s="83"/>
      <c r="AM33" s="88">
        <f>'DES01 2025'!AB150</f>
        <v>1</v>
      </c>
      <c r="AN33" s="83"/>
      <c r="AO33" s="86">
        <f>'DES01 2025'!W151</f>
        <v>1</v>
      </c>
      <c r="AP33" s="83"/>
      <c r="AQ33" s="88">
        <f>'DES01 2025'!AB151</f>
        <v>0</v>
      </c>
      <c r="AR33" s="83"/>
      <c r="AS33" s="86">
        <f>'DES01 2025'!W152</f>
        <v>0.9</v>
      </c>
      <c r="AT33" s="83"/>
      <c r="AU33" s="88">
        <f>'DES01 2025'!AB152</f>
        <v>0.3</v>
      </c>
      <c r="AV33" s="83"/>
      <c r="AW33" s="86">
        <f>'DES01 2025'!W153</f>
        <v>1</v>
      </c>
      <c r="AX33" s="83"/>
      <c r="AY33" s="88">
        <f>'DES01 2025'!AB153</f>
        <v>1</v>
      </c>
      <c r="AZ33" s="83"/>
      <c r="BA33" s="86">
        <f>'DES01 2025'!W154</f>
        <v>0.86</v>
      </c>
      <c r="BB33" s="83"/>
      <c r="BC33" s="88">
        <f>'DES01 2025'!AB154</f>
        <v>0</v>
      </c>
      <c r="BD33" s="83"/>
      <c r="BE33" s="86">
        <f>'DES01 2025'!W155</f>
        <v>0.9</v>
      </c>
      <c r="BF33" s="83"/>
      <c r="BG33" s="88">
        <f>'DES01 2025'!AB155</f>
        <v>1.47</v>
      </c>
      <c r="BH33" s="83"/>
      <c r="BI33" s="86">
        <f>'DES01 2025'!W156</f>
        <v>7.0000000000000007E-2</v>
      </c>
      <c r="BJ33" s="83"/>
      <c r="BK33" s="88">
        <f>'DES01 2025'!AB156</f>
        <v>0</v>
      </c>
      <c r="BL33" s="83"/>
      <c r="BM33" s="86">
        <f>'DES01 2025'!W157</f>
        <v>0.9</v>
      </c>
      <c r="BN33" s="83"/>
      <c r="BO33" s="88">
        <f>'DES01 2025'!AB157</f>
        <v>1.41</v>
      </c>
      <c r="BP33" s="83"/>
      <c r="BQ33" s="86">
        <f>'DES01 2025'!W158</f>
        <v>0.9</v>
      </c>
      <c r="BR33" s="83"/>
      <c r="BS33" s="88">
        <f>'DES01 2025'!AB158</f>
        <v>2.56</v>
      </c>
      <c r="BT33" s="83"/>
      <c r="BU33" s="86">
        <f>'DES01 2025'!W159</f>
        <v>0.43</v>
      </c>
      <c r="BV33" s="83"/>
      <c r="BW33" s="88">
        <f>'DES01 2025'!AB159</f>
        <v>0</v>
      </c>
      <c r="BX33" s="83"/>
      <c r="BY33" s="86">
        <f>'DES01 2025'!W160</f>
        <v>1</v>
      </c>
      <c r="BZ33" s="83"/>
      <c r="CA33" s="88">
        <f>'DES01 2025'!AB160</f>
        <v>1</v>
      </c>
      <c r="CB33" s="83"/>
      <c r="CC33" s="86">
        <f>'DES01 2025'!W161</f>
        <v>0.85</v>
      </c>
      <c r="CD33" s="83"/>
      <c r="CE33" s="88">
        <f>'DES01 2025'!AB161</f>
        <v>0</v>
      </c>
      <c r="CF33" s="83"/>
      <c r="CG33" s="86">
        <f>'DES01 2025'!W162</f>
        <v>0.85</v>
      </c>
      <c r="CH33" s="83"/>
      <c r="CI33" s="88">
        <f>'DES01 2025'!AB162</f>
        <v>1</v>
      </c>
      <c r="CJ33" s="83"/>
      <c r="CK33" s="86">
        <f>'DES01 2025'!W163</f>
        <v>0.9</v>
      </c>
      <c r="CL33" s="83"/>
      <c r="CM33" s="88">
        <f>'DES01 2025'!AB163</f>
        <v>1</v>
      </c>
      <c r="CN33" s="83"/>
      <c r="CO33" s="86">
        <f>'DES01 2025'!W164</f>
        <v>0.9</v>
      </c>
      <c r="CP33" s="83"/>
      <c r="CQ33" s="88">
        <f>'DES01 2025'!AB164</f>
        <v>0.67</v>
      </c>
      <c r="CR33" s="83"/>
      <c r="CS33" s="86">
        <f>'DES01 2025'!$W165</f>
        <v>1</v>
      </c>
      <c r="CT33" s="83"/>
      <c r="CU33" s="88">
        <f>'DES01 2025'!$AB165</f>
        <v>3</v>
      </c>
      <c r="CV33" s="83"/>
      <c r="CW33" s="86">
        <f>'DES01 2025'!$W166</f>
        <v>0.9</v>
      </c>
      <c r="CX33" s="83"/>
      <c r="CY33" s="88">
        <f>'DES01 2025'!$AB166</f>
        <v>2.83</v>
      </c>
      <c r="CZ33" s="83"/>
      <c r="DA33" s="86">
        <f>'DES01 2025'!$W167</f>
        <v>0.9</v>
      </c>
      <c r="DB33" s="83"/>
      <c r="DC33" s="88">
        <f>'DES01 2025'!$AB167</f>
        <v>1.42</v>
      </c>
      <c r="DD33" s="83"/>
      <c r="DE33" s="86">
        <f>'DES01 2025'!$W168</f>
        <v>0.9</v>
      </c>
      <c r="DF33" s="83"/>
      <c r="DG33" s="88">
        <f>'DES01 2025'!$AB168</f>
        <v>0.92</v>
      </c>
      <c r="DH33" s="83"/>
      <c r="DI33" s="86">
        <f>'DES01 2025'!$W169</f>
        <v>0.9</v>
      </c>
      <c r="DJ33" s="83"/>
      <c r="DK33" s="88">
        <f>'DES01 2025'!$AB169</f>
        <v>0.39</v>
      </c>
      <c r="DL33" s="83"/>
      <c r="DM33" s="86">
        <f>'DES01 2025'!$W170</f>
        <v>0.9</v>
      </c>
      <c r="DN33" s="83"/>
      <c r="DO33" s="88">
        <f>'DES01 2025'!$AB170</f>
        <v>1.67</v>
      </c>
      <c r="DP33" s="83"/>
    </row>
    <row r="34" spans="1:120" ht="15.75" customHeight="1" x14ac:dyDescent="0.25">
      <c r="A34" s="84" t="s">
        <v>144</v>
      </c>
      <c r="B34" s="83"/>
      <c r="C34" s="85" t="s">
        <v>145</v>
      </c>
      <c r="D34" s="83"/>
      <c r="E34" s="84" t="s">
        <v>144</v>
      </c>
      <c r="F34" s="83"/>
      <c r="G34" s="85" t="s">
        <v>145</v>
      </c>
      <c r="H34" s="83"/>
      <c r="I34" s="84" t="s">
        <v>144</v>
      </c>
      <c r="J34" s="83"/>
      <c r="K34" s="85" t="s">
        <v>145</v>
      </c>
      <c r="L34" s="83"/>
      <c r="M34" s="84" t="s">
        <v>144</v>
      </c>
      <c r="N34" s="83"/>
      <c r="O34" s="85" t="s">
        <v>145</v>
      </c>
      <c r="P34" s="83"/>
      <c r="Q34" s="84" t="s">
        <v>144</v>
      </c>
      <c r="R34" s="83"/>
      <c r="S34" s="85" t="s">
        <v>145</v>
      </c>
      <c r="T34" s="83"/>
      <c r="U34" s="84" t="s">
        <v>144</v>
      </c>
      <c r="V34" s="83"/>
      <c r="W34" s="85" t="s">
        <v>145</v>
      </c>
      <c r="X34" s="83"/>
      <c r="Y34" s="84" t="s">
        <v>144</v>
      </c>
      <c r="Z34" s="83"/>
      <c r="AA34" s="85" t="s">
        <v>145</v>
      </c>
      <c r="AB34" s="83"/>
      <c r="AC34" s="84" t="s">
        <v>144</v>
      </c>
      <c r="AD34" s="83"/>
      <c r="AE34" s="85" t="s">
        <v>145</v>
      </c>
      <c r="AF34" s="83"/>
      <c r="AG34" s="84" t="s">
        <v>144</v>
      </c>
      <c r="AH34" s="83"/>
      <c r="AI34" s="85" t="s">
        <v>145</v>
      </c>
      <c r="AJ34" s="83"/>
      <c r="AK34" s="84" t="s">
        <v>144</v>
      </c>
      <c r="AL34" s="83"/>
      <c r="AM34" s="85" t="s">
        <v>145</v>
      </c>
      <c r="AN34" s="83"/>
      <c r="AO34" s="84" t="s">
        <v>144</v>
      </c>
      <c r="AP34" s="83"/>
      <c r="AQ34" s="85" t="s">
        <v>145</v>
      </c>
      <c r="AR34" s="83"/>
      <c r="AS34" s="84" t="s">
        <v>144</v>
      </c>
      <c r="AT34" s="83"/>
      <c r="AU34" s="85" t="s">
        <v>145</v>
      </c>
      <c r="AV34" s="83"/>
      <c r="AW34" s="84" t="s">
        <v>144</v>
      </c>
      <c r="AX34" s="83"/>
      <c r="AY34" s="85" t="s">
        <v>145</v>
      </c>
      <c r="AZ34" s="83"/>
      <c r="BA34" s="84" t="s">
        <v>144</v>
      </c>
      <c r="BB34" s="83"/>
      <c r="BC34" s="85" t="s">
        <v>145</v>
      </c>
      <c r="BD34" s="83"/>
      <c r="BE34" s="84" t="s">
        <v>144</v>
      </c>
      <c r="BF34" s="83"/>
      <c r="BG34" s="85" t="s">
        <v>145</v>
      </c>
      <c r="BH34" s="83"/>
      <c r="BI34" s="84" t="s">
        <v>144</v>
      </c>
      <c r="BJ34" s="83"/>
      <c r="BK34" s="85" t="s">
        <v>145</v>
      </c>
      <c r="BL34" s="83"/>
      <c r="BM34" s="84" t="s">
        <v>144</v>
      </c>
      <c r="BN34" s="83"/>
      <c r="BO34" s="85" t="s">
        <v>145</v>
      </c>
      <c r="BP34" s="83"/>
      <c r="BQ34" s="84" t="s">
        <v>144</v>
      </c>
      <c r="BR34" s="83"/>
      <c r="BS34" s="85" t="s">
        <v>145</v>
      </c>
      <c r="BT34" s="83"/>
      <c r="BU34" s="84" t="s">
        <v>144</v>
      </c>
      <c r="BV34" s="83"/>
      <c r="BW34" s="85" t="s">
        <v>145</v>
      </c>
      <c r="BX34" s="83"/>
      <c r="BY34" s="84" t="s">
        <v>144</v>
      </c>
      <c r="BZ34" s="83"/>
      <c r="CA34" s="85" t="s">
        <v>145</v>
      </c>
      <c r="CB34" s="83"/>
      <c r="CC34" s="84" t="s">
        <v>144</v>
      </c>
      <c r="CD34" s="83"/>
      <c r="CE34" s="85" t="s">
        <v>145</v>
      </c>
      <c r="CF34" s="83"/>
      <c r="CG34" s="84" t="s">
        <v>144</v>
      </c>
      <c r="CH34" s="83"/>
      <c r="CI34" s="85" t="s">
        <v>145</v>
      </c>
      <c r="CJ34" s="83"/>
      <c r="CK34" s="84" t="s">
        <v>144</v>
      </c>
      <c r="CL34" s="83"/>
      <c r="CM34" s="85" t="s">
        <v>145</v>
      </c>
      <c r="CN34" s="83"/>
      <c r="CO34" s="84" t="s">
        <v>144</v>
      </c>
      <c r="CP34" s="83"/>
      <c r="CQ34" s="85" t="s">
        <v>145</v>
      </c>
      <c r="CR34" s="83"/>
      <c r="CS34" s="84" t="s">
        <v>144</v>
      </c>
      <c r="CT34" s="83"/>
      <c r="CU34" s="85" t="s">
        <v>145</v>
      </c>
      <c r="CV34" s="83"/>
      <c r="CW34" s="84" t="s">
        <v>144</v>
      </c>
      <c r="CX34" s="83"/>
      <c r="CY34" s="85" t="s">
        <v>145</v>
      </c>
      <c r="CZ34" s="83"/>
      <c r="DA34" s="84" t="s">
        <v>144</v>
      </c>
      <c r="DB34" s="83"/>
      <c r="DC34" s="85" t="s">
        <v>145</v>
      </c>
      <c r="DD34" s="83"/>
      <c r="DE34" s="84" t="s">
        <v>144</v>
      </c>
      <c r="DF34" s="83"/>
      <c r="DG34" s="85" t="s">
        <v>145</v>
      </c>
      <c r="DH34" s="83"/>
      <c r="DI34" s="84" t="s">
        <v>144</v>
      </c>
      <c r="DJ34" s="83"/>
      <c r="DK34" s="85" t="s">
        <v>145</v>
      </c>
      <c r="DL34" s="83"/>
      <c r="DM34" s="84" t="s">
        <v>144</v>
      </c>
      <c r="DN34" s="83"/>
      <c r="DO34" s="85" t="s">
        <v>145</v>
      </c>
      <c r="DP34" s="83"/>
    </row>
    <row r="35" spans="1:120" ht="15" customHeight="1" x14ac:dyDescent="0.25">
      <c r="A35" s="22" t="s">
        <v>146</v>
      </c>
      <c r="B35" s="23" t="str">
        <f>'DES01 2025'!V141</f>
        <v>76- 100%</v>
      </c>
      <c r="C35" s="89" t="str">
        <f>'DES01 2025'!R141</f>
        <v>Indicador 8.2.1.
Guía Consultiva de Desempeño Municipal 2021-2024.
https://drive.google.com/file/d/10QMQzT1EsJazqiXt6A6phS_PviSNeaz/view?usp=drive_link
Actas de Sesiones de COPLADEM Santiago de Anaya. 
Programa Operativo Anual de la Unidad de Planeación Municipal</v>
      </c>
      <c r="D35" s="90"/>
      <c r="E35" s="22" t="s">
        <v>146</v>
      </c>
      <c r="F35" s="23" t="str">
        <f>'DES01 2025'!V142</f>
        <v>76- 100%</v>
      </c>
      <c r="G35" s="89" t="str">
        <f>'DES01 2025'!R142</f>
        <v xml:space="preserve">INEGI. Censo Nacional de Gobiernos Municipales y Demarcaciones Territoriales de la Ciudad de México 2023. Tabulados básicos.
https://www.inegi.org.mx/programas/cngmd/2023/#tabulados en su apartado Planeación y gestión territorial.
Programa Operativo Anual de Planeación Municipal </v>
      </c>
      <c r="H35" s="90"/>
      <c r="I35" s="22" t="s">
        <v>146</v>
      </c>
      <c r="J35" s="23" t="str">
        <f>'DES01 2025'!V143</f>
        <v>76- 100%</v>
      </c>
      <c r="K35" s="89" t="str">
        <f>'DES01 2025'!R143</f>
        <v xml:space="preserve">Actas firmadas del COPLADEM. 
Programa Operativo Anual de la Unidad de Planeación Municipal </v>
      </c>
      <c r="L35" s="90"/>
      <c r="M35" s="22" t="s">
        <v>146</v>
      </c>
      <c r="N35" s="23" t="str">
        <f>'DES01 2025'!V144</f>
        <v>85-100%</v>
      </c>
      <c r="O35" s="89" t="str">
        <f>'DES01 2025'!R144</f>
        <v>Libro de registro/ Bitácoras y Acuerdos generados. 
Programa Operativo Anual del Despacho de la Presidencia, Secretaria General y Atención al Pueblo</v>
      </c>
      <c r="P35" s="90"/>
      <c r="Q35" s="22" t="s">
        <v>146</v>
      </c>
      <c r="R35" s="23" t="str">
        <f>'DES01 2025'!V145</f>
        <v>85-100%</v>
      </c>
      <c r="S35" s="89" t="str">
        <f>'DES01 2025'!R145</f>
        <v>Publicaciones en medios de comucicación oficiales del ayuntamiento y grupos de whastapp</v>
      </c>
      <c r="T35" s="90"/>
      <c r="U35" s="22" t="s">
        <v>146</v>
      </c>
      <c r="V35" s="23" t="str">
        <f>'DES01 2025'!V146</f>
        <v>81-100%</v>
      </c>
      <c r="W35" s="89" t="str">
        <f>'DES01 2025'!R146</f>
        <v>Listas de asistencia, Constancias. Reportes de capacitación.
Programa Operativo Anual de Recursos Humanos.</v>
      </c>
      <c r="X35" s="90"/>
      <c r="Y35" s="22" t="s">
        <v>146</v>
      </c>
      <c r="Z35" s="23" t="str">
        <f>'DES01 2025'!V147</f>
        <v>81-100%</v>
      </c>
      <c r="AA35" s="89" t="str">
        <f>'DES01 2025'!R147</f>
        <v>Reporte generado de la detección de necesidades. 
Programa Operativo Anual de Recursos Humanos</v>
      </c>
      <c r="AB35" s="90"/>
      <c r="AC35" s="22" t="s">
        <v>146</v>
      </c>
      <c r="AD35" s="23" t="str">
        <f>'DES01 2025'!V148</f>
        <v>75-100%</v>
      </c>
      <c r="AE35" s="89" t="str">
        <f>'DES01 2025'!R148</f>
        <v>Actas de sesiones firmadas. 
Programa Operativo Anual del Órgano Interno de Control</v>
      </c>
      <c r="AF35" s="90"/>
      <c r="AG35" s="22" t="s">
        <v>146</v>
      </c>
      <c r="AH35" s="23" t="str">
        <f>'DES01 2025'!V149</f>
        <v>76-100%</v>
      </c>
      <c r="AI35" s="89" t="str">
        <f>'DES01 2025'!R149</f>
        <v>Bitacoras de servicio. 
Programa Operativo Anual de Administración Municipal</v>
      </c>
      <c r="AJ35" s="90"/>
      <c r="AK35" s="22" t="s">
        <v>146</v>
      </c>
      <c r="AL35" s="23" t="str">
        <f>'DES01 2025'!V150</f>
        <v>76-100%</v>
      </c>
      <c r="AM35" s="89" t="str">
        <f>'DES01 2025'!R150</f>
        <v>Actas de verificación y documento digital con el registro de los bienes.</v>
      </c>
      <c r="AN35" s="90"/>
      <c r="AO35" s="22" t="s">
        <v>146</v>
      </c>
      <c r="AP35" s="23" t="str">
        <f>'DES01 2025'!V151</f>
        <v>76-100%</v>
      </c>
      <c r="AQ35" s="89" t="str">
        <f>'DES01 2025'!R151</f>
        <v>Resultados de cumplimiento del sujeto obligado.</v>
      </c>
      <c r="AR35" s="90"/>
      <c r="AS35" s="22" t="s">
        <v>146</v>
      </c>
      <c r="AT35" s="23" t="str">
        <f>'DES01 2025'!V152</f>
        <v>81-100%</v>
      </c>
      <c r="AU35" s="89" t="str">
        <f>'DES01 2025'!R152</f>
        <v>Solicitudes de información recibidas y oficios de contestación emitidos.
Programa Operativo Anual de la Unidad de Transparencia</v>
      </c>
      <c r="AV35" s="90"/>
      <c r="AW35" s="22" t="s">
        <v>146</v>
      </c>
      <c r="AX35" s="23" t="str">
        <f>'DES01 2025'!V153</f>
        <v>81-100%</v>
      </c>
      <c r="AY35" s="89" t="str">
        <f>'DES01 2025'!R153</f>
        <v>Actualización trimestral de la  PNT.
Programa Operativo Anual de la Unidad de Transparencia.</v>
      </c>
      <c r="AZ35" s="90"/>
      <c r="BA35" s="22" t="s">
        <v>146</v>
      </c>
      <c r="BB35" s="23" t="str">
        <f>'DES01 2025'!V154</f>
        <v>96-100%</v>
      </c>
      <c r="BC35" s="89" t="str">
        <f>'DES01 2025'!R154</f>
        <v>Cronograma de auditorìas, Resultados por auditoria. 
Programa Operativo Anual del Órgano Interno de Control</v>
      </c>
      <c r="BD35" s="90"/>
      <c r="BE35" s="22" t="s">
        <v>146</v>
      </c>
      <c r="BF35" s="23" t="str">
        <f>'DES01 2025'!V155</f>
        <v>91-100%</v>
      </c>
      <c r="BG35" s="89" t="str">
        <f>'DES01 2025'!R155</f>
        <v>Oficios, solicitudes de busqueda de información/
Programa Operativo de Archivo Municipal</v>
      </c>
      <c r="BH35" s="90"/>
      <c r="BI35" s="22" t="s">
        <v>146</v>
      </c>
      <c r="BJ35" s="23" t="str">
        <f>'DES01 2025'!V156</f>
        <v>5-10%</v>
      </c>
      <c r="BK35" s="89" t="str">
        <f>'DES01 2025'!R156</f>
        <v>Estados financieros, Sistemas de contabilidad. 
Programa Operativo Anual de Tesorería</v>
      </c>
      <c r="BL35" s="90"/>
      <c r="BM35" s="22" t="s">
        <v>146</v>
      </c>
      <c r="BN35" s="23" t="str">
        <f>'DES01 2025'!V157</f>
        <v>86-100%</v>
      </c>
      <c r="BO35" s="89" t="str">
        <f>'DES01 2025'!R157</f>
        <v>Sistema SAE, Control de facturas. 
Programa Operativo Anual de Catastro</v>
      </c>
      <c r="BP35" s="90"/>
      <c r="BQ35" s="22" t="s">
        <v>146</v>
      </c>
      <c r="BR35" s="23" t="str">
        <f>'DES01 2025'!V158</f>
        <v>86-100%</v>
      </c>
      <c r="BS35" s="89" t="str">
        <f>'DES01 2025'!R158</f>
        <v xml:space="preserve">Base de datos, carpeta por predio. Poa. </v>
      </c>
      <c r="BT35" s="90"/>
      <c r="BU35" s="22" t="s">
        <v>146</v>
      </c>
      <c r="BV35" s="23" t="str">
        <f>'DES01 2025'!V159</f>
        <v>50-100%</v>
      </c>
      <c r="BW35" s="89" t="str">
        <f>'DES01 2025'!R159</f>
        <v>Indice publicado por la UTED de la Secretaria de Finanzas del Estado</v>
      </c>
      <c r="BX35" s="90"/>
      <c r="BY35" s="22" t="s">
        <v>146</v>
      </c>
      <c r="BZ35" s="23" t="str">
        <f>'DES01 2025'!V160</f>
        <v>76-100%</v>
      </c>
      <c r="CA35" s="89" t="str">
        <f>'DES01 2025'!R160</f>
        <v xml:space="preserve">Constancias, diplomas.
Programa Operativo Anual de la Unidad Encargada de PBR-SED </v>
      </c>
      <c r="CB35" s="90"/>
      <c r="CC35" s="22" t="s">
        <v>146</v>
      </c>
      <c r="CD35" s="23" t="str">
        <f>'DES01 2025'!V161</f>
        <v>81-100%</v>
      </c>
      <c r="CE35" s="89" t="str">
        <f>'DES01 2025'!R161</f>
        <v>Bitácoras de llamadas, bitácoras e informes de recorridos. 
Programa Operativo Anual de Seguridad Pública y Tránsito Municipal.</v>
      </c>
      <c r="CF35" s="90"/>
      <c r="CG35" s="22" t="s">
        <v>146</v>
      </c>
      <c r="CH35" s="23" t="str">
        <f>'DES01 2025'!V162</f>
        <v>81-100%</v>
      </c>
      <c r="CI35" s="89" t="str">
        <f>'DES01 2025'!R162</f>
        <v>Listado de asistentes, evidencia fotografica. 
Programa Operativo Anual de Seguridad Pública y Tránsito Municipal.</v>
      </c>
      <c r="CJ35" s="90"/>
      <c r="CK35" s="22" t="s">
        <v>146</v>
      </c>
      <c r="CL35" s="23" t="str">
        <f>'DES01 2025'!V163</f>
        <v>81-100%</v>
      </c>
      <c r="CM35" s="89" t="str">
        <f>'DES01 2025'!R163</f>
        <v>Bitácoras de llamadas, bitácoras e informes de recorridos.
Programa Operativo Anual de Seguridad Pública y Tránsito Municipal.</v>
      </c>
      <c r="CN35" s="90"/>
      <c r="CO35" s="22" t="s">
        <v>146</v>
      </c>
      <c r="CP35" s="23" t="str">
        <f>'DES01 2025'!V164</f>
        <v>75-100%</v>
      </c>
      <c r="CQ35" s="89" t="str">
        <f>'DES01 2025'!R164</f>
        <v>Bitácoras de llamadas, bitácoras e informes de recorridos.
Programa Operativo Anual de Seguridad Pública y Tránsito Municipal.</v>
      </c>
      <c r="CR35" s="90"/>
      <c r="CS35" s="22" t="s">
        <v>146</v>
      </c>
      <c r="CT35" s="23" t="str">
        <f>'DES01 2025'!$V165</f>
        <v>76-100%</v>
      </c>
      <c r="CU35" s="89" t="str">
        <f>'DES01 2025'!$R165</f>
        <v>Bitácoras diarias. Evidencia fotográfica
Programa Operativo Anual de Protección Civil</v>
      </c>
      <c r="CV35" s="90"/>
      <c r="CW35" s="22" t="s">
        <v>146</v>
      </c>
      <c r="CX35" s="23" t="str">
        <f>'DES01 2025'!$V166</f>
        <v>81-100%</v>
      </c>
      <c r="CY35" s="89" t="str">
        <f>'DES01 2025'!$R166</f>
        <v>Programa Operativo Anual de Protección Civil, Bitácoras diarias. Evidencia fotográfica</v>
      </c>
      <c r="CZ35" s="90"/>
      <c r="DA35" s="22" t="s">
        <v>146</v>
      </c>
      <c r="DB35" s="23" t="str">
        <f>'DES01 2025'!$V167</f>
        <v>76-100%</v>
      </c>
      <c r="DC35" s="89" t="str">
        <f>'DES01 2025'!$R167</f>
        <v xml:space="preserve">Bitácoras diarias. Evidencia fotográfica.
Programa Operativo Anual de Protección Civil
</v>
      </c>
      <c r="DD35" s="90"/>
      <c r="DE35" s="22" t="s">
        <v>146</v>
      </c>
      <c r="DF35" s="23" t="str">
        <f>'DES01 2025'!$V168</f>
        <v>81-100%</v>
      </c>
      <c r="DG35" s="89" t="str">
        <f>'DES01 2025'!$R168</f>
        <v xml:space="preserve">Programa Operativo Anual de Conciliación Municipal </v>
      </c>
      <c r="DH35" s="90"/>
      <c r="DI35" s="22" t="s">
        <v>146</v>
      </c>
      <c r="DJ35" s="23" t="str">
        <f>'DES01 2025'!$V169</f>
        <v>81-100%</v>
      </c>
      <c r="DK35" s="89" t="str">
        <f>'DES01 2025'!$R169</f>
        <v xml:space="preserve">Libro de registro. 
Programa Operativo Anual de Conciliación Municipal </v>
      </c>
      <c r="DL35" s="90"/>
      <c r="DM35" s="22" t="s">
        <v>146</v>
      </c>
      <c r="DN35" s="23" t="str">
        <f>'DES01 2025'!$V170</f>
        <v>76-100%</v>
      </c>
      <c r="DO35" s="89" t="str">
        <f>'DES01 2025'!$R170</f>
        <v xml:space="preserve">Minutas de trabajo, Actas de Hechos. 
Programa Operativo Anual de Conciliación Municipal </v>
      </c>
      <c r="DP35" s="90"/>
    </row>
    <row r="36" spans="1:120" ht="15.75" customHeight="1" x14ac:dyDescent="0.25">
      <c r="A36" s="22" t="s">
        <v>147</v>
      </c>
      <c r="B36" s="23" t="str">
        <f>'DES01 2025'!U141</f>
        <v>51-75%</v>
      </c>
      <c r="C36" s="91"/>
      <c r="D36" s="92"/>
      <c r="E36" s="22" t="s">
        <v>147</v>
      </c>
      <c r="F36" s="23" t="str">
        <f>'DES01 2025'!U142</f>
        <v>51-75%</v>
      </c>
      <c r="G36" s="91"/>
      <c r="H36" s="92"/>
      <c r="I36" s="22" t="s">
        <v>147</v>
      </c>
      <c r="J36" s="23" t="str">
        <f>'DES01 2025'!U143</f>
        <v>51-75%</v>
      </c>
      <c r="K36" s="91"/>
      <c r="L36" s="92"/>
      <c r="M36" s="22" t="s">
        <v>147</v>
      </c>
      <c r="N36" s="23" t="str">
        <f>'DES01 2025'!U144</f>
        <v>66-85%</v>
      </c>
      <c r="O36" s="91"/>
      <c r="P36" s="92"/>
      <c r="Q36" s="22" t="s">
        <v>147</v>
      </c>
      <c r="R36" s="23" t="str">
        <f>'DES01 2025'!U145</f>
        <v>66-85%</v>
      </c>
      <c r="S36" s="91"/>
      <c r="T36" s="92"/>
      <c r="U36" s="22" t="s">
        <v>147</v>
      </c>
      <c r="V36" s="23" t="str">
        <f>'DES01 2025'!U146</f>
        <v>61-80%</v>
      </c>
      <c r="W36" s="91"/>
      <c r="X36" s="92"/>
      <c r="Y36" s="22" t="s">
        <v>147</v>
      </c>
      <c r="Z36" s="23" t="str">
        <f>'DES01 2025'!U147</f>
        <v>61-80%</v>
      </c>
      <c r="AA36" s="91"/>
      <c r="AB36" s="92"/>
      <c r="AC36" s="22" t="s">
        <v>147</v>
      </c>
      <c r="AD36" s="23" t="str">
        <f>'DES01 2025'!U148</f>
        <v>51-75%</v>
      </c>
      <c r="AE36" s="91"/>
      <c r="AF36" s="92"/>
      <c r="AG36" s="22" t="s">
        <v>147</v>
      </c>
      <c r="AH36" s="23" t="str">
        <f>'DES01 2025'!U149</f>
        <v>51-75%</v>
      </c>
      <c r="AI36" s="91"/>
      <c r="AJ36" s="92"/>
      <c r="AK36" s="22" t="s">
        <v>147</v>
      </c>
      <c r="AL36" s="23" t="str">
        <f>'DES01 2025'!U150</f>
        <v>51-75%</v>
      </c>
      <c r="AM36" s="91"/>
      <c r="AN36" s="92"/>
      <c r="AO36" s="22" t="s">
        <v>147</v>
      </c>
      <c r="AP36" s="23" t="str">
        <f>'DES01 2025'!U151</f>
        <v>51-75%</v>
      </c>
      <c r="AQ36" s="91"/>
      <c r="AR36" s="92"/>
      <c r="AS36" s="22" t="s">
        <v>147</v>
      </c>
      <c r="AT36" s="23" t="str">
        <f>'DES01 2025'!U152</f>
        <v>61-80%</v>
      </c>
      <c r="AU36" s="91"/>
      <c r="AV36" s="92"/>
      <c r="AW36" s="22" t="s">
        <v>147</v>
      </c>
      <c r="AX36" s="23" t="str">
        <f>'DES01 2025'!U153</f>
        <v>61-80%</v>
      </c>
      <c r="AY36" s="91"/>
      <c r="AZ36" s="92"/>
      <c r="BA36" s="22" t="s">
        <v>147</v>
      </c>
      <c r="BB36" s="23" t="str">
        <f>'DES01 2025'!U154</f>
        <v>61-85%</v>
      </c>
      <c r="BC36" s="91"/>
      <c r="BD36" s="92"/>
      <c r="BE36" s="22" t="s">
        <v>147</v>
      </c>
      <c r="BF36" s="23" t="str">
        <f>'DES01 2025'!U155</f>
        <v>71-90%</v>
      </c>
      <c r="BG36" s="91"/>
      <c r="BH36" s="92"/>
      <c r="BI36" s="22" t="s">
        <v>147</v>
      </c>
      <c r="BJ36" s="23" t="str">
        <f>'DES01 2025'!U156</f>
        <v>2-4.9%</v>
      </c>
      <c r="BK36" s="91"/>
      <c r="BL36" s="92"/>
      <c r="BM36" s="22" t="s">
        <v>147</v>
      </c>
      <c r="BN36" s="23" t="str">
        <f>'DES01 2025'!U157</f>
        <v>71-85%</v>
      </c>
      <c r="BO36" s="91"/>
      <c r="BP36" s="92"/>
      <c r="BQ36" s="22" t="s">
        <v>147</v>
      </c>
      <c r="BR36" s="23" t="str">
        <f>'DES01 2025'!U158</f>
        <v>66-85%</v>
      </c>
      <c r="BS36" s="91"/>
      <c r="BT36" s="92"/>
      <c r="BU36" s="22" t="s">
        <v>147</v>
      </c>
      <c r="BV36" s="23" t="str">
        <f>'DES01 2025'!U159</f>
        <v>38.1-50%</v>
      </c>
      <c r="BW36" s="91"/>
      <c r="BX36" s="92"/>
      <c r="BY36" s="22" t="s">
        <v>147</v>
      </c>
      <c r="BZ36" s="23" t="str">
        <f>'DES01 2025'!U160</f>
        <v>51-75%</v>
      </c>
      <c r="CA36" s="91"/>
      <c r="CB36" s="92"/>
      <c r="CC36" s="22" t="s">
        <v>147</v>
      </c>
      <c r="CD36" s="23" t="str">
        <f>'DES01 2025'!U161</f>
        <v>51-80%</v>
      </c>
      <c r="CE36" s="91"/>
      <c r="CF36" s="92"/>
      <c r="CG36" s="22" t="s">
        <v>147</v>
      </c>
      <c r="CH36" s="23" t="str">
        <f>'DES01 2025'!U162</f>
        <v>61-80%</v>
      </c>
      <c r="CI36" s="91"/>
      <c r="CJ36" s="92"/>
      <c r="CK36" s="22" t="s">
        <v>147</v>
      </c>
      <c r="CL36" s="23" t="str">
        <f>'DES01 2025'!U163</f>
        <v>61-80%</v>
      </c>
      <c r="CM36" s="91"/>
      <c r="CN36" s="92"/>
      <c r="CO36" s="22" t="s">
        <v>147</v>
      </c>
      <c r="CP36" s="23" t="str">
        <f>'DES01 2025'!U164</f>
        <v>51-75%</v>
      </c>
      <c r="CQ36" s="91"/>
      <c r="CR36" s="92"/>
      <c r="CS36" s="22" t="s">
        <v>147</v>
      </c>
      <c r="CT36" s="23" t="str">
        <f>'DES01 2025'!$U165</f>
        <v>51-75%</v>
      </c>
      <c r="CU36" s="91"/>
      <c r="CV36" s="92"/>
      <c r="CW36" s="22" t="s">
        <v>147</v>
      </c>
      <c r="CX36" s="23" t="str">
        <f>'DES01 2025'!$U166</f>
        <v>61-80%</v>
      </c>
      <c r="CY36" s="91"/>
      <c r="CZ36" s="92"/>
      <c r="DA36" s="22" t="s">
        <v>147</v>
      </c>
      <c r="DB36" s="23" t="str">
        <f>'DES01 2025'!$U167</f>
        <v>51-75%</v>
      </c>
      <c r="DC36" s="91"/>
      <c r="DD36" s="92"/>
      <c r="DE36" s="22" t="s">
        <v>147</v>
      </c>
      <c r="DF36" s="23" t="str">
        <f>'DES01 2025'!$U168</f>
        <v>61-80%</v>
      </c>
      <c r="DG36" s="91"/>
      <c r="DH36" s="92"/>
      <c r="DI36" s="22" t="s">
        <v>147</v>
      </c>
      <c r="DJ36" s="23" t="str">
        <f>'DES01 2025'!$U169</f>
        <v>61-80%</v>
      </c>
      <c r="DK36" s="91"/>
      <c r="DL36" s="92"/>
      <c r="DM36" s="22" t="s">
        <v>147</v>
      </c>
      <c r="DN36" s="23" t="str">
        <f>'DES01 2025'!$U170</f>
        <v>51-75%</v>
      </c>
      <c r="DO36" s="91"/>
      <c r="DP36" s="92"/>
    </row>
    <row r="37" spans="1:120" ht="15.75" customHeight="1" x14ac:dyDescent="0.25">
      <c r="A37" s="22" t="s">
        <v>148</v>
      </c>
      <c r="B37" s="23" t="str">
        <f>'DES01 2025'!T141</f>
        <v>0-50%</v>
      </c>
      <c r="C37" s="93"/>
      <c r="D37" s="94"/>
      <c r="E37" s="22" t="s">
        <v>148</v>
      </c>
      <c r="F37" s="23" t="str">
        <f>'DES01 2025'!T142</f>
        <v>0-50%</v>
      </c>
      <c r="G37" s="93"/>
      <c r="H37" s="94"/>
      <c r="I37" s="22" t="s">
        <v>148</v>
      </c>
      <c r="J37" s="23" t="str">
        <f>'DES01 2025'!T143</f>
        <v>0-50%</v>
      </c>
      <c r="K37" s="93"/>
      <c r="L37" s="94"/>
      <c r="M37" s="22" t="s">
        <v>148</v>
      </c>
      <c r="N37" s="23" t="str">
        <f>'DES01 2025'!T144</f>
        <v>0-65%</v>
      </c>
      <c r="O37" s="93"/>
      <c r="P37" s="94"/>
      <c r="Q37" s="22" t="s">
        <v>148</v>
      </c>
      <c r="R37" s="23" t="str">
        <f>'DES01 2025'!T145</f>
        <v>0-65%</v>
      </c>
      <c r="S37" s="93"/>
      <c r="T37" s="94"/>
      <c r="U37" s="22" t="s">
        <v>148</v>
      </c>
      <c r="V37" s="23" t="str">
        <f>'DES01 2025'!T146</f>
        <v>0-60%</v>
      </c>
      <c r="W37" s="93"/>
      <c r="X37" s="94"/>
      <c r="Y37" s="22" t="s">
        <v>148</v>
      </c>
      <c r="Z37" s="23" t="str">
        <f>'DES01 2025'!T147</f>
        <v>0-60%</v>
      </c>
      <c r="AA37" s="93"/>
      <c r="AB37" s="94"/>
      <c r="AC37" s="22" t="s">
        <v>148</v>
      </c>
      <c r="AD37" s="23" t="str">
        <f>'DES01 2025'!T148</f>
        <v>0-50%</v>
      </c>
      <c r="AE37" s="93"/>
      <c r="AF37" s="94"/>
      <c r="AG37" s="22" t="s">
        <v>148</v>
      </c>
      <c r="AH37" s="23" t="str">
        <f>'DES01 2025'!T149</f>
        <v>0-50%</v>
      </c>
      <c r="AI37" s="93"/>
      <c r="AJ37" s="94"/>
      <c r="AK37" s="22" t="s">
        <v>148</v>
      </c>
      <c r="AL37" s="23" t="str">
        <f>'DES01 2025'!T150</f>
        <v>0-50%</v>
      </c>
      <c r="AM37" s="93"/>
      <c r="AN37" s="94"/>
      <c r="AO37" s="22" t="s">
        <v>148</v>
      </c>
      <c r="AP37" s="23" t="str">
        <f>'DES01 2025'!T151</f>
        <v>0-50%</v>
      </c>
      <c r="AQ37" s="93"/>
      <c r="AR37" s="94"/>
      <c r="AS37" s="22" t="s">
        <v>148</v>
      </c>
      <c r="AT37" s="23" t="str">
        <f>'DES01 2025'!T152</f>
        <v>0-60%</v>
      </c>
      <c r="AU37" s="93"/>
      <c r="AV37" s="94"/>
      <c r="AW37" s="22" t="s">
        <v>148</v>
      </c>
      <c r="AX37" s="23" t="str">
        <f>'DES01 2025'!T153</f>
        <v>0-60%</v>
      </c>
      <c r="AY37" s="93"/>
      <c r="AZ37" s="94"/>
      <c r="BA37" s="22" t="s">
        <v>148</v>
      </c>
      <c r="BB37" s="23" t="str">
        <f>'DES01 2025'!T154</f>
        <v>0-60%</v>
      </c>
      <c r="BC37" s="93"/>
      <c r="BD37" s="94"/>
      <c r="BE37" s="22" t="s">
        <v>148</v>
      </c>
      <c r="BF37" s="23" t="str">
        <f>'DES01 2025'!T155</f>
        <v>0-70%</v>
      </c>
      <c r="BG37" s="93"/>
      <c r="BH37" s="94"/>
      <c r="BI37" s="22" t="s">
        <v>148</v>
      </c>
      <c r="BJ37" s="23" t="str">
        <f>'DES01 2025'!T156</f>
        <v>0-1.9%</v>
      </c>
      <c r="BK37" s="93"/>
      <c r="BL37" s="94"/>
      <c r="BM37" s="22" t="s">
        <v>148</v>
      </c>
      <c r="BN37" s="23" t="str">
        <f>'DES01 2025'!T157</f>
        <v>0-70%</v>
      </c>
      <c r="BO37" s="93"/>
      <c r="BP37" s="94"/>
      <c r="BQ37" s="22" t="s">
        <v>148</v>
      </c>
      <c r="BR37" s="23" t="str">
        <f>'DES01 2025'!T158</f>
        <v>0-65%</v>
      </c>
      <c r="BS37" s="93"/>
      <c r="BT37" s="94"/>
      <c r="BU37" s="22" t="s">
        <v>148</v>
      </c>
      <c r="BV37" s="23" t="str">
        <f>'DES01 2025'!T159</f>
        <v>0-38%</v>
      </c>
      <c r="BW37" s="93"/>
      <c r="BX37" s="94"/>
      <c r="BY37" s="22" t="s">
        <v>148</v>
      </c>
      <c r="BZ37" s="23" t="str">
        <f>'DES01 2025'!T160</f>
        <v>0-50%</v>
      </c>
      <c r="CA37" s="93"/>
      <c r="CB37" s="94"/>
      <c r="CC37" s="22" t="s">
        <v>148</v>
      </c>
      <c r="CD37" s="23" t="str">
        <f>'DES01 2025'!T161</f>
        <v>0-50%</v>
      </c>
      <c r="CE37" s="93"/>
      <c r="CF37" s="94"/>
      <c r="CG37" s="22" t="s">
        <v>148</v>
      </c>
      <c r="CH37" s="23" t="str">
        <f>'DES01 2025'!T162</f>
        <v>0-60%</v>
      </c>
      <c r="CI37" s="93"/>
      <c r="CJ37" s="94"/>
      <c r="CK37" s="22" t="s">
        <v>148</v>
      </c>
      <c r="CL37" s="23" t="str">
        <f>'DES01 2025'!T163</f>
        <v>0-60%</v>
      </c>
      <c r="CM37" s="93"/>
      <c r="CN37" s="94"/>
      <c r="CO37" s="22" t="s">
        <v>148</v>
      </c>
      <c r="CP37" s="23" t="str">
        <f>'DES01 2025'!T164</f>
        <v>0-50%</v>
      </c>
      <c r="CQ37" s="93"/>
      <c r="CR37" s="94"/>
      <c r="CS37" s="22" t="s">
        <v>148</v>
      </c>
      <c r="CT37" s="23" t="str">
        <f>'DES01 2025'!$T165</f>
        <v>0-50%</v>
      </c>
      <c r="CU37" s="93"/>
      <c r="CV37" s="94"/>
      <c r="CW37" s="22" t="s">
        <v>148</v>
      </c>
      <c r="CX37" s="23" t="str">
        <f>'DES01 2025'!$T166</f>
        <v>0-60%</v>
      </c>
      <c r="CY37" s="93"/>
      <c r="CZ37" s="94"/>
      <c r="DA37" s="22" t="s">
        <v>148</v>
      </c>
      <c r="DB37" s="23" t="str">
        <f>'DES01 2025'!$T167</f>
        <v>0-50%</v>
      </c>
      <c r="DC37" s="93"/>
      <c r="DD37" s="94"/>
      <c r="DE37" s="22" t="s">
        <v>148</v>
      </c>
      <c r="DF37" s="23" t="str">
        <f>'DES01 2025'!$T168</f>
        <v>0-60%</v>
      </c>
      <c r="DG37" s="93"/>
      <c r="DH37" s="94"/>
      <c r="DI37" s="22" t="s">
        <v>148</v>
      </c>
      <c r="DJ37" s="23" t="str">
        <f>'DES01 2025'!$T169</f>
        <v>0-60%</v>
      </c>
      <c r="DK37" s="93"/>
      <c r="DL37" s="94"/>
      <c r="DM37" s="22" t="s">
        <v>148</v>
      </c>
      <c r="DN37" s="23" t="str">
        <f>'DES01 2025'!$T170</f>
        <v>0-50%</v>
      </c>
      <c r="DO37" s="93"/>
      <c r="DP37" s="94"/>
    </row>
    <row r="38" spans="1:120" ht="15.75" customHeight="1" x14ac:dyDescent="0.25">
      <c r="A38" s="84" t="s">
        <v>149</v>
      </c>
      <c r="B38" s="83"/>
      <c r="C38" s="95"/>
      <c r="D38" s="83"/>
      <c r="E38" s="84" t="s">
        <v>149</v>
      </c>
      <c r="F38" s="83"/>
      <c r="G38" s="95"/>
      <c r="H38" s="83"/>
      <c r="I38" s="84" t="s">
        <v>149</v>
      </c>
      <c r="J38" s="83"/>
      <c r="K38" s="95"/>
      <c r="L38" s="83"/>
      <c r="M38" s="84" t="s">
        <v>149</v>
      </c>
      <c r="N38" s="83"/>
      <c r="O38" s="95"/>
      <c r="P38" s="83"/>
      <c r="Q38" s="84" t="s">
        <v>149</v>
      </c>
      <c r="R38" s="83"/>
      <c r="S38" s="95"/>
      <c r="T38" s="83"/>
      <c r="U38" s="84" t="s">
        <v>149</v>
      </c>
      <c r="V38" s="83"/>
      <c r="W38" s="95"/>
      <c r="X38" s="83"/>
      <c r="Y38" s="84" t="s">
        <v>149</v>
      </c>
      <c r="Z38" s="83"/>
      <c r="AA38" s="95"/>
      <c r="AB38" s="83"/>
      <c r="AC38" s="84" t="s">
        <v>149</v>
      </c>
      <c r="AD38" s="83"/>
      <c r="AE38" s="95"/>
      <c r="AF38" s="83"/>
      <c r="AG38" s="84" t="s">
        <v>149</v>
      </c>
      <c r="AH38" s="83"/>
      <c r="AI38" s="95"/>
      <c r="AJ38" s="83"/>
      <c r="AK38" s="84" t="s">
        <v>149</v>
      </c>
      <c r="AL38" s="83"/>
      <c r="AM38" s="95"/>
      <c r="AN38" s="83"/>
      <c r="AO38" s="84" t="s">
        <v>149</v>
      </c>
      <c r="AP38" s="83"/>
      <c r="AQ38" s="95"/>
      <c r="AR38" s="83"/>
      <c r="AS38" s="84" t="s">
        <v>149</v>
      </c>
      <c r="AT38" s="83"/>
      <c r="AU38" s="95"/>
      <c r="AV38" s="83"/>
      <c r="AW38" s="84" t="s">
        <v>149</v>
      </c>
      <c r="AX38" s="83"/>
      <c r="AY38" s="95"/>
      <c r="AZ38" s="83"/>
      <c r="BA38" s="84" t="s">
        <v>149</v>
      </c>
      <c r="BB38" s="83"/>
      <c r="BC38" s="95"/>
      <c r="BD38" s="83"/>
      <c r="BE38" s="84" t="s">
        <v>149</v>
      </c>
      <c r="BF38" s="83"/>
      <c r="BG38" s="95"/>
      <c r="BH38" s="83"/>
      <c r="BI38" s="84" t="s">
        <v>149</v>
      </c>
      <c r="BJ38" s="83"/>
      <c r="BK38" s="95"/>
      <c r="BL38" s="83"/>
      <c r="BM38" s="84" t="s">
        <v>149</v>
      </c>
      <c r="BN38" s="83"/>
      <c r="BO38" s="95"/>
      <c r="BP38" s="83"/>
      <c r="BQ38" s="84" t="s">
        <v>149</v>
      </c>
      <c r="BR38" s="83"/>
      <c r="BS38" s="95"/>
      <c r="BT38" s="83"/>
      <c r="BU38" s="84" t="s">
        <v>149</v>
      </c>
      <c r="BV38" s="83"/>
      <c r="BW38" s="95"/>
      <c r="BX38" s="83"/>
      <c r="BY38" s="84" t="s">
        <v>149</v>
      </c>
      <c r="BZ38" s="83"/>
      <c r="CA38" s="95"/>
      <c r="CB38" s="83"/>
      <c r="CC38" s="84" t="s">
        <v>149</v>
      </c>
      <c r="CD38" s="83"/>
      <c r="CE38" s="95"/>
      <c r="CF38" s="83"/>
      <c r="CG38" s="84" t="s">
        <v>149</v>
      </c>
      <c r="CH38" s="83"/>
      <c r="CI38" s="95"/>
      <c r="CJ38" s="83"/>
      <c r="CK38" s="84" t="s">
        <v>149</v>
      </c>
      <c r="CL38" s="83"/>
      <c r="CM38" s="95"/>
      <c r="CN38" s="83"/>
      <c r="CO38" s="84" t="s">
        <v>149</v>
      </c>
      <c r="CP38" s="83"/>
      <c r="CQ38" s="95"/>
      <c r="CR38" s="83"/>
      <c r="CS38" s="84" t="s">
        <v>149</v>
      </c>
      <c r="CT38" s="83"/>
      <c r="CU38" s="95"/>
      <c r="CV38" s="83"/>
      <c r="CW38" s="84" t="s">
        <v>149</v>
      </c>
      <c r="CX38" s="83"/>
      <c r="CY38" s="95"/>
      <c r="CZ38" s="83"/>
      <c r="DA38" s="84" t="s">
        <v>149</v>
      </c>
      <c r="DB38" s="83"/>
      <c r="DC38" s="95"/>
      <c r="DD38" s="83"/>
      <c r="DE38" s="84" t="s">
        <v>149</v>
      </c>
      <c r="DF38" s="83"/>
      <c r="DG38" s="95"/>
      <c r="DH38" s="83"/>
      <c r="DI38" s="84" t="s">
        <v>149</v>
      </c>
      <c r="DJ38" s="83"/>
      <c r="DK38" s="95"/>
      <c r="DL38" s="83"/>
      <c r="DM38" s="84" t="s">
        <v>149</v>
      </c>
      <c r="DN38" s="83"/>
      <c r="DO38" s="95"/>
      <c r="DP38" s="83"/>
    </row>
    <row r="39" spans="1:120" ht="15.75" customHeight="1" x14ac:dyDescent="0.25">
      <c r="A39" s="85" t="s">
        <v>150</v>
      </c>
      <c r="B39" s="83"/>
      <c r="C39" s="85" t="s">
        <v>151</v>
      </c>
      <c r="D39" s="83"/>
      <c r="E39" s="85" t="s">
        <v>150</v>
      </c>
      <c r="F39" s="83"/>
      <c r="G39" s="85" t="s">
        <v>151</v>
      </c>
      <c r="H39" s="83"/>
      <c r="I39" s="85" t="s">
        <v>150</v>
      </c>
      <c r="J39" s="83"/>
      <c r="K39" s="85" t="s">
        <v>151</v>
      </c>
      <c r="L39" s="83"/>
      <c r="M39" s="85" t="s">
        <v>150</v>
      </c>
      <c r="N39" s="83"/>
      <c r="O39" s="85" t="s">
        <v>151</v>
      </c>
      <c r="P39" s="83"/>
      <c r="Q39" s="85" t="s">
        <v>150</v>
      </c>
      <c r="R39" s="83"/>
      <c r="S39" s="85" t="s">
        <v>151</v>
      </c>
      <c r="T39" s="83"/>
      <c r="U39" s="85" t="s">
        <v>150</v>
      </c>
      <c r="V39" s="83"/>
      <c r="W39" s="85" t="s">
        <v>151</v>
      </c>
      <c r="X39" s="83"/>
      <c r="Y39" s="85" t="s">
        <v>150</v>
      </c>
      <c r="Z39" s="83"/>
      <c r="AA39" s="85" t="s">
        <v>151</v>
      </c>
      <c r="AB39" s="83"/>
      <c r="AC39" s="85" t="s">
        <v>150</v>
      </c>
      <c r="AD39" s="83"/>
      <c r="AE39" s="85" t="s">
        <v>151</v>
      </c>
      <c r="AF39" s="83"/>
      <c r="AG39" s="85" t="s">
        <v>150</v>
      </c>
      <c r="AH39" s="83"/>
      <c r="AI39" s="85" t="s">
        <v>151</v>
      </c>
      <c r="AJ39" s="83"/>
      <c r="AK39" s="85" t="s">
        <v>150</v>
      </c>
      <c r="AL39" s="83"/>
      <c r="AM39" s="85" t="s">
        <v>151</v>
      </c>
      <c r="AN39" s="83"/>
      <c r="AO39" s="85" t="s">
        <v>150</v>
      </c>
      <c r="AP39" s="83"/>
      <c r="AQ39" s="85" t="s">
        <v>151</v>
      </c>
      <c r="AR39" s="83"/>
      <c r="AS39" s="85" t="s">
        <v>150</v>
      </c>
      <c r="AT39" s="83"/>
      <c r="AU39" s="85" t="s">
        <v>151</v>
      </c>
      <c r="AV39" s="83"/>
      <c r="AW39" s="85" t="s">
        <v>150</v>
      </c>
      <c r="AX39" s="83"/>
      <c r="AY39" s="85" t="s">
        <v>151</v>
      </c>
      <c r="AZ39" s="83"/>
      <c r="BA39" s="85" t="s">
        <v>150</v>
      </c>
      <c r="BB39" s="83"/>
      <c r="BC39" s="85" t="s">
        <v>151</v>
      </c>
      <c r="BD39" s="83"/>
      <c r="BE39" s="85" t="s">
        <v>150</v>
      </c>
      <c r="BF39" s="83"/>
      <c r="BG39" s="85" t="s">
        <v>151</v>
      </c>
      <c r="BH39" s="83"/>
      <c r="BI39" s="85" t="s">
        <v>150</v>
      </c>
      <c r="BJ39" s="83"/>
      <c r="BK39" s="85" t="s">
        <v>151</v>
      </c>
      <c r="BL39" s="83"/>
      <c r="BM39" s="85" t="s">
        <v>150</v>
      </c>
      <c r="BN39" s="83"/>
      <c r="BO39" s="85" t="s">
        <v>151</v>
      </c>
      <c r="BP39" s="83"/>
      <c r="BQ39" s="85" t="s">
        <v>150</v>
      </c>
      <c r="BR39" s="83"/>
      <c r="BS39" s="85" t="s">
        <v>151</v>
      </c>
      <c r="BT39" s="83"/>
      <c r="BU39" s="85" t="s">
        <v>150</v>
      </c>
      <c r="BV39" s="83"/>
      <c r="BW39" s="85" t="s">
        <v>151</v>
      </c>
      <c r="BX39" s="83"/>
      <c r="BY39" s="85" t="s">
        <v>150</v>
      </c>
      <c r="BZ39" s="83"/>
      <c r="CA39" s="85" t="s">
        <v>151</v>
      </c>
      <c r="CB39" s="83"/>
      <c r="CC39" s="85" t="s">
        <v>150</v>
      </c>
      <c r="CD39" s="83"/>
      <c r="CE39" s="85" t="s">
        <v>151</v>
      </c>
      <c r="CF39" s="83"/>
      <c r="CG39" s="85" t="s">
        <v>150</v>
      </c>
      <c r="CH39" s="83"/>
      <c r="CI39" s="85" t="s">
        <v>151</v>
      </c>
      <c r="CJ39" s="83"/>
      <c r="CK39" s="85" t="s">
        <v>150</v>
      </c>
      <c r="CL39" s="83"/>
      <c r="CM39" s="85" t="s">
        <v>151</v>
      </c>
      <c r="CN39" s="83"/>
      <c r="CO39" s="85" t="s">
        <v>150</v>
      </c>
      <c r="CP39" s="83"/>
      <c r="CQ39" s="85" t="s">
        <v>151</v>
      </c>
      <c r="CR39" s="83"/>
      <c r="CS39" s="85" t="s">
        <v>150</v>
      </c>
      <c r="CT39" s="83"/>
      <c r="CU39" s="85" t="s">
        <v>151</v>
      </c>
      <c r="CV39" s="83"/>
      <c r="CW39" s="85" t="s">
        <v>150</v>
      </c>
      <c r="CX39" s="83"/>
      <c r="CY39" s="85" t="s">
        <v>151</v>
      </c>
      <c r="CZ39" s="83"/>
      <c r="DA39" s="85" t="s">
        <v>150</v>
      </c>
      <c r="DB39" s="83"/>
      <c r="DC39" s="85" t="s">
        <v>151</v>
      </c>
      <c r="DD39" s="83"/>
      <c r="DE39" s="85" t="s">
        <v>150</v>
      </c>
      <c r="DF39" s="83"/>
      <c r="DG39" s="85" t="s">
        <v>151</v>
      </c>
      <c r="DH39" s="83"/>
      <c r="DI39" s="85" t="s">
        <v>150</v>
      </c>
      <c r="DJ39" s="83"/>
      <c r="DK39" s="85" t="s">
        <v>151</v>
      </c>
      <c r="DL39" s="83"/>
      <c r="DM39" s="85" t="s">
        <v>150</v>
      </c>
      <c r="DN39" s="83"/>
      <c r="DO39" s="85" t="s">
        <v>151</v>
      </c>
      <c r="DP39" s="83"/>
    </row>
    <row r="40" spans="1:120" ht="15" customHeight="1" x14ac:dyDescent="0.25">
      <c r="A40" s="96" t="s">
        <v>436</v>
      </c>
      <c r="B40" s="90"/>
      <c r="C40" s="97" t="s">
        <v>182</v>
      </c>
      <c r="D40" s="90"/>
      <c r="E40" s="96" t="s">
        <v>436</v>
      </c>
      <c r="F40" s="90"/>
      <c r="G40" s="97" t="s">
        <v>182</v>
      </c>
      <c r="H40" s="90"/>
      <c r="I40" s="96" t="s">
        <v>436</v>
      </c>
      <c r="J40" s="90"/>
      <c r="K40" s="97" t="s">
        <v>182</v>
      </c>
      <c r="L40" s="90"/>
      <c r="M40" s="96" t="s">
        <v>436</v>
      </c>
      <c r="N40" s="90"/>
      <c r="O40" s="97" t="s">
        <v>182</v>
      </c>
      <c r="P40" s="90"/>
      <c r="Q40" s="96" t="s">
        <v>436</v>
      </c>
      <c r="R40" s="90"/>
      <c r="S40" s="97" t="s">
        <v>182</v>
      </c>
      <c r="T40" s="90"/>
      <c r="U40" s="96" t="s">
        <v>436</v>
      </c>
      <c r="V40" s="90"/>
      <c r="W40" s="97" t="s">
        <v>182</v>
      </c>
      <c r="X40" s="90"/>
      <c r="Y40" s="96" t="s">
        <v>436</v>
      </c>
      <c r="Z40" s="90"/>
      <c r="AA40" s="97" t="s">
        <v>182</v>
      </c>
      <c r="AB40" s="90"/>
      <c r="AC40" s="96" t="s">
        <v>436</v>
      </c>
      <c r="AD40" s="90"/>
      <c r="AE40" s="97" t="s">
        <v>182</v>
      </c>
      <c r="AF40" s="90"/>
      <c r="AG40" s="96" t="s">
        <v>436</v>
      </c>
      <c r="AH40" s="90"/>
      <c r="AI40" s="97" t="s">
        <v>182</v>
      </c>
      <c r="AJ40" s="90"/>
      <c r="AK40" s="96" t="s">
        <v>436</v>
      </c>
      <c r="AL40" s="90"/>
      <c r="AM40" s="97" t="s">
        <v>182</v>
      </c>
      <c r="AN40" s="90"/>
      <c r="AO40" s="96" t="s">
        <v>436</v>
      </c>
      <c r="AP40" s="90"/>
      <c r="AQ40" s="97" t="s">
        <v>182</v>
      </c>
      <c r="AR40" s="90"/>
      <c r="AS40" s="96" t="s">
        <v>436</v>
      </c>
      <c r="AT40" s="90"/>
      <c r="AU40" s="97" t="s">
        <v>182</v>
      </c>
      <c r="AV40" s="90"/>
      <c r="AW40" s="96" t="s">
        <v>436</v>
      </c>
      <c r="AX40" s="90"/>
      <c r="AY40" s="97" t="s">
        <v>182</v>
      </c>
      <c r="AZ40" s="90"/>
      <c r="BA40" s="96" t="s">
        <v>436</v>
      </c>
      <c r="BB40" s="90"/>
      <c r="BC40" s="97" t="s">
        <v>182</v>
      </c>
      <c r="BD40" s="90"/>
      <c r="BE40" s="96" t="s">
        <v>436</v>
      </c>
      <c r="BF40" s="90"/>
      <c r="BG40" s="97" t="s">
        <v>182</v>
      </c>
      <c r="BH40" s="90"/>
      <c r="BI40" s="96" t="s">
        <v>436</v>
      </c>
      <c r="BJ40" s="90"/>
      <c r="BK40" s="97" t="s">
        <v>182</v>
      </c>
      <c r="BL40" s="90"/>
      <c r="BM40" s="96" t="s">
        <v>436</v>
      </c>
      <c r="BN40" s="90"/>
      <c r="BO40" s="97" t="s">
        <v>182</v>
      </c>
      <c r="BP40" s="90"/>
      <c r="BQ40" s="96" t="s">
        <v>436</v>
      </c>
      <c r="BR40" s="90"/>
      <c r="BS40" s="97" t="s">
        <v>182</v>
      </c>
      <c r="BT40" s="90"/>
      <c r="BU40" s="96" t="s">
        <v>436</v>
      </c>
      <c r="BV40" s="90"/>
      <c r="BW40" s="97" t="s">
        <v>182</v>
      </c>
      <c r="BX40" s="90"/>
      <c r="BY40" s="96" t="s">
        <v>436</v>
      </c>
      <c r="BZ40" s="90"/>
      <c r="CA40" s="97" t="s">
        <v>182</v>
      </c>
      <c r="CB40" s="90"/>
      <c r="CC40" s="96" t="s">
        <v>436</v>
      </c>
      <c r="CD40" s="90"/>
      <c r="CE40" s="97" t="s">
        <v>182</v>
      </c>
      <c r="CF40" s="90"/>
      <c r="CG40" s="96" t="s">
        <v>436</v>
      </c>
      <c r="CH40" s="90"/>
      <c r="CI40" s="97" t="s">
        <v>182</v>
      </c>
      <c r="CJ40" s="90"/>
      <c r="CK40" s="96" t="s">
        <v>436</v>
      </c>
      <c r="CL40" s="90"/>
      <c r="CM40" s="97" t="s">
        <v>182</v>
      </c>
      <c r="CN40" s="90"/>
      <c r="CO40" s="96" t="s">
        <v>436</v>
      </c>
      <c r="CP40" s="90"/>
      <c r="CQ40" s="97" t="s">
        <v>182</v>
      </c>
      <c r="CR40" s="90"/>
      <c r="CS40" s="96" t="s">
        <v>436</v>
      </c>
      <c r="CT40" s="90"/>
      <c r="CU40" s="97" t="s">
        <v>182</v>
      </c>
      <c r="CV40" s="90"/>
      <c r="CW40" s="96" t="s">
        <v>436</v>
      </c>
      <c r="CX40" s="90"/>
      <c r="CY40" s="97" t="s">
        <v>182</v>
      </c>
      <c r="CZ40" s="90"/>
      <c r="DA40" s="96" t="s">
        <v>436</v>
      </c>
      <c r="DB40" s="90"/>
      <c r="DC40" s="97" t="s">
        <v>182</v>
      </c>
      <c r="DD40" s="90"/>
      <c r="DE40" s="96" t="s">
        <v>436</v>
      </c>
      <c r="DF40" s="90"/>
      <c r="DG40" s="97" t="s">
        <v>182</v>
      </c>
      <c r="DH40" s="90"/>
      <c r="DI40" s="96" t="s">
        <v>436</v>
      </c>
      <c r="DJ40" s="90"/>
      <c r="DK40" s="97" t="s">
        <v>182</v>
      </c>
      <c r="DL40" s="90"/>
      <c r="DM40" s="96" t="s">
        <v>436</v>
      </c>
      <c r="DN40" s="90"/>
      <c r="DO40" s="97" t="s">
        <v>182</v>
      </c>
      <c r="DP40" s="90"/>
    </row>
    <row r="41" spans="1:120" ht="15" customHeight="1" x14ac:dyDescent="0.25">
      <c r="A41" s="93"/>
      <c r="B41" s="94"/>
      <c r="C41" s="93"/>
      <c r="D41" s="94"/>
      <c r="E41" s="93"/>
      <c r="F41" s="94"/>
      <c r="G41" s="93"/>
      <c r="H41" s="94"/>
      <c r="I41" s="93"/>
      <c r="J41" s="94"/>
      <c r="K41" s="93"/>
      <c r="L41" s="94"/>
      <c r="M41" s="93"/>
      <c r="N41" s="94"/>
      <c r="O41" s="93"/>
      <c r="P41" s="94"/>
      <c r="Q41" s="93"/>
      <c r="R41" s="94"/>
      <c r="S41" s="93"/>
      <c r="T41" s="94"/>
      <c r="U41" s="93"/>
      <c r="V41" s="94"/>
      <c r="W41" s="93"/>
      <c r="X41" s="94"/>
      <c r="Y41" s="93"/>
      <c r="Z41" s="94"/>
      <c r="AA41" s="93"/>
      <c r="AB41" s="94"/>
      <c r="AC41" s="93"/>
      <c r="AD41" s="94"/>
      <c r="AE41" s="93"/>
      <c r="AF41" s="94"/>
      <c r="AG41" s="93"/>
      <c r="AH41" s="94"/>
      <c r="AI41" s="93"/>
      <c r="AJ41" s="94"/>
      <c r="AK41" s="93"/>
      <c r="AL41" s="94"/>
      <c r="AM41" s="93"/>
      <c r="AN41" s="94"/>
      <c r="AO41" s="93"/>
      <c r="AP41" s="94"/>
      <c r="AQ41" s="93"/>
      <c r="AR41" s="94"/>
      <c r="AS41" s="93"/>
      <c r="AT41" s="94"/>
      <c r="AU41" s="93"/>
      <c r="AV41" s="94"/>
      <c r="AW41" s="93"/>
      <c r="AX41" s="94"/>
      <c r="AY41" s="93"/>
      <c r="AZ41" s="94"/>
      <c r="BA41" s="93"/>
      <c r="BB41" s="94"/>
      <c r="BC41" s="93"/>
      <c r="BD41" s="94"/>
      <c r="BE41" s="93"/>
      <c r="BF41" s="94"/>
      <c r="BG41" s="93"/>
      <c r="BH41" s="94"/>
      <c r="BI41" s="93"/>
      <c r="BJ41" s="94"/>
      <c r="BK41" s="93"/>
      <c r="BL41" s="94"/>
      <c r="BM41" s="93"/>
      <c r="BN41" s="94"/>
      <c r="BO41" s="93"/>
      <c r="BP41" s="94"/>
      <c r="BQ41" s="93"/>
      <c r="BR41" s="94"/>
      <c r="BS41" s="93"/>
      <c r="BT41" s="94"/>
      <c r="BU41" s="93"/>
      <c r="BV41" s="94"/>
      <c r="BW41" s="93"/>
      <c r="BX41" s="94"/>
      <c r="BY41" s="93"/>
      <c r="BZ41" s="94"/>
      <c r="CA41" s="93"/>
      <c r="CB41" s="94"/>
      <c r="CC41" s="93"/>
      <c r="CD41" s="94"/>
      <c r="CE41" s="93"/>
      <c r="CF41" s="94"/>
      <c r="CG41" s="93"/>
      <c r="CH41" s="94"/>
      <c r="CI41" s="93"/>
      <c r="CJ41" s="94"/>
      <c r="CK41" s="93"/>
      <c r="CL41" s="94"/>
      <c r="CM41" s="93"/>
      <c r="CN41" s="94"/>
      <c r="CO41" s="93"/>
      <c r="CP41" s="94"/>
      <c r="CQ41" s="93"/>
      <c r="CR41" s="94"/>
      <c r="CS41" s="93"/>
      <c r="CT41" s="94"/>
      <c r="CU41" s="93"/>
      <c r="CV41" s="94"/>
      <c r="CW41" s="93"/>
      <c r="CX41" s="94"/>
      <c r="CY41" s="93"/>
      <c r="CZ41" s="94"/>
      <c r="DA41" s="93"/>
      <c r="DB41" s="94"/>
      <c r="DC41" s="93"/>
      <c r="DD41" s="94"/>
      <c r="DE41" s="93"/>
      <c r="DF41" s="94"/>
      <c r="DG41" s="93"/>
      <c r="DH41" s="94"/>
      <c r="DI41" s="93"/>
      <c r="DJ41" s="94"/>
      <c r="DK41" s="93"/>
      <c r="DL41" s="94"/>
      <c r="DM41" s="93"/>
      <c r="DN41" s="94"/>
      <c r="DO41" s="93"/>
      <c r="DP41" s="94"/>
    </row>
    <row r="42" spans="1:120" ht="15.75" customHeight="1" x14ac:dyDescent="0.25"/>
    <row r="43" spans="1:120" ht="15.75" customHeight="1" x14ac:dyDescent="0.25"/>
    <row r="44" spans="1:120" ht="15.75" customHeight="1" x14ac:dyDescent="0.25"/>
    <row r="45" spans="1:120" ht="15.75" customHeight="1" x14ac:dyDescent="0.25"/>
    <row r="46" spans="1:120" ht="15.75" customHeight="1" x14ac:dyDescent="0.25"/>
    <row r="47" spans="1:120" ht="15.75" customHeight="1" x14ac:dyDescent="0.25"/>
    <row r="48" spans="1:12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20"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E16:DF16"/>
    <mergeCell ref="DG16:DH16"/>
    <mergeCell ref="DN14:DN15"/>
    <mergeCell ref="DO14:DO15"/>
    <mergeCell ref="DP14:DP15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H14:DH15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K16:DL16"/>
    <mergeCell ref="DI17:DL17"/>
    <mergeCell ref="DI18:DL19"/>
    <mergeCell ref="DI20:DI21"/>
    <mergeCell ref="DJ20:DJ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M16:DN16"/>
    <mergeCell ref="DO16:DP16"/>
    <mergeCell ref="DM17:DP17"/>
    <mergeCell ref="DM18:DP19"/>
    <mergeCell ref="DM20:DM2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M29:DP29"/>
    <mergeCell ref="DM30:DN30"/>
    <mergeCell ref="DO30:DP30"/>
    <mergeCell ref="DM31:DN31"/>
    <mergeCell ref="DO31:DP31"/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1000"/>
  <sheetViews>
    <sheetView topLeftCell="E1" workbookViewId="0">
      <pane ySplit="3" topLeftCell="A141" activePane="bottomLeft" state="frozen"/>
      <selection pane="bottomLeft" activeCell="K146" sqref="K146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customWidth="1"/>
    <col min="21" max="21" width="15.5703125" customWidth="1"/>
    <col min="22" max="22" width="12.7109375" customWidth="1"/>
    <col min="23" max="23" width="10.85546875" customWidth="1"/>
    <col min="24" max="24" width="12.28515625" customWidth="1"/>
    <col min="25" max="25" width="20.140625" customWidth="1"/>
    <col min="26" max="26" width="11.7109375" hidden="1" customWidth="1"/>
    <col min="27" max="27" width="9.140625" hidden="1" customWidth="1"/>
    <col min="28" max="28" width="9.42578125" hidden="1" customWidth="1"/>
    <col min="29" max="29" width="12.7109375" hidden="1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  <col min="45" max="45" width="0" hidden="1" customWidth="1"/>
  </cols>
  <sheetData>
    <row r="1" spans="1:44" ht="66.75" hidden="1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customHeight="1" x14ac:dyDescent="0.3">
      <c r="A2" s="130" t="s">
        <v>1</v>
      </c>
      <c r="B2" s="131"/>
      <c r="C2" s="131"/>
      <c r="D2" s="131"/>
      <c r="E2" s="132"/>
      <c r="F2" s="133" t="s">
        <v>2</v>
      </c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2"/>
      <c r="S2" s="134" t="s">
        <v>3</v>
      </c>
      <c r="T2" s="131"/>
      <c r="U2" s="131"/>
      <c r="V2" s="131"/>
      <c r="W2" s="131"/>
      <c r="X2" s="131"/>
      <c r="Y2" s="132"/>
      <c r="Z2" s="135" t="s">
        <v>4</v>
      </c>
      <c r="AA2" s="82"/>
      <c r="AB2" s="82"/>
      <c r="AC2" s="83"/>
      <c r="AD2" s="136" t="s">
        <v>5</v>
      </c>
      <c r="AE2" s="82"/>
      <c r="AF2" s="82"/>
      <c r="AG2" s="83"/>
      <c r="AH2" s="127" t="s">
        <v>6</v>
      </c>
      <c r="AI2" s="82"/>
      <c r="AJ2" s="82"/>
      <c r="AK2" s="83"/>
      <c r="AL2" s="128" t="s">
        <v>7</v>
      </c>
      <c r="AM2" s="82"/>
      <c r="AN2" s="82"/>
      <c r="AO2" s="83"/>
      <c r="AP2" s="129" t="s">
        <v>8</v>
      </c>
      <c r="AQ2" s="82"/>
      <c r="AR2" s="83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2024</v>
      </c>
      <c r="C141" s="28" t="s">
        <v>178</v>
      </c>
      <c r="D141" s="28" t="s">
        <v>186</v>
      </c>
      <c r="E141" s="55" t="s">
        <v>183</v>
      </c>
      <c r="F141" s="55" t="s">
        <v>187</v>
      </c>
      <c r="G141" s="56" t="s">
        <v>202</v>
      </c>
      <c r="H141" s="57" t="s">
        <v>232</v>
      </c>
      <c r="I141" s="27" t="s">
        <v>256</v>
      </c>
      <c r="J141" s="57" t="s">
        <v>286</v>
      </c>
      <c r="K141" s="60" t="s">
        <v>161</v>
      </c>
      <c r="L141" s="60" t="s">
        <v>63</v>
      </c>
      <c r="M141" s="55" t="s">
        <v>41</v>
      </c>
      <c r="N141" s="55" t="s">
        <v>42</v>
      </c>
      <c r="O141" s="55" t="s">
        <v>43</v>
      </c>
      <c r="P141" s="61" t="s">
        <v>351</v>
      </c>
      <c r="Q141" s="62">
        <v>2024</v>
      </c>
      <c r="R141" s="67" t="s">
        <v>364</v>
      </c>
      <c r="S141" s="55" t="s">
        <v>44</v>
      </c>
      <c r="T141" s="68" t="s">
        <v>365</v>
      </c>
      <c r="U141" s="68" t="s">
        <v>366</v>
      </c>
      <c r="V141" s="68" t="s">
        <v>367</v>
      </c>
      <c r="W141" s="66">
        <v>1</v>
      </c>
      <c r="X141" s="29">
        <v>0</v>
      </c>
      <c r="Y141" s="55" t="s">
        <v>65</v>
      </c>
      <c r="Z141" s="75">
        <v>1</v>
      </c>
      <c r="AA141" s="75">
        <v>1</v>
      </c>
      <c r="AB141" s="76">
        <v>1</v>
      </c>
      <c r="AC141" s="77" t="s">
        <v>417</v>
      </c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>
        <f t="shared" ref="AG141:AG178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>
        <f t="shared" ref="AK141:AK178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str">
        <f t="shared" ref="AO141:AO178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Rojo</v>
      </c>
      <c r="AP141" s="35">
        <v>0.78</v>
      </c>
      <c r="AQ141" s="33" t="str">
        <f t="shared" ref="AQ141:AQ178" si="6">IF(AP141=0,0,IFERROR(AP141/X141,""))</f>
        <v/>
      </c>
      <c r="AR141" s="34" t="str">
        <f t="shared" ref="AR141:AR178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2024</v>
      </c>
      <c r="C142" s="28" t="s">
        <v>178</v>
      </c>
      <c r="D142" s="28" t="s">
        <v>186</v>
      </c>
      <c r="E142" s="55" t="s">
        <v>183</v>
      </c>
      <c r="F142" s="55" t="s">
        <v>187</v>
      </c>
      <c r="G142" s="56" t="s">
        <v>203</v>
      </c>
      <c r="H142" s="57" t="s">
        <v>233</v>
      </c>
      <c r="I142" s="27" t="s">
        <v>257</v>
      </c>
      <c r="J142" s="57" t="s">
        <v>287</v>
      </c>
      <c r="K142" s="55" t="s">
        <v>314</v>
      </c>
      <c r="L142" s="55" t="s">
        <v>334</v>
      </c>
      <c r="M142" s="55" t="s">
        <v>41</v>
      </c>
      <c r="N142" s="55" t="s">
        <v>42</v>
      </c>
      <c r="O142" s="63" t="s">
        <v>66</v>
      </c>
      <c r="P142" s="64" t="s">
        <v>56</v>
      </c>
      <c r="Q142" s="65" t="s">
        <v>56</v>
      </c>
      <c r="R142" s="67" t="s">
        <v>368</v>
      </c>
      <c r="S142" s="63" t="s">
        <v>44</v>
      </c>
      <c r="T142" s="68" t="s">
        <v>365</v>
      </c>
      <c r="U142" s="68" t="s">
        <v>366</v>
      </c>
      <c r="V142" s="68" t="s">
        <v>367</v>
      </c>
      <c r="W142" s="66">
        <v>1</v>
      </c>
      <c r="X142" s="29">
        <v>1</v>
      </c>
      <c r="Y142" s="55" t="s">
        <v>65</v>
      </c>
      <c r="Z142" s="75" t="s">
        <v>418</v>
      </c>
      <c r="AA142" s="75" t="s">
        <v>418</v>
      </c>
      <c r="AB142" s="76">
        <v>1</v>
      </c>
      <c r="AC142" s="77" t="s">
        <v>417</v>
      </c>
      <c r="AD142" s="32">
        <v>32</v>
      </c>
      <c r="AE142" s="32">
        <v>26</v>
      </c>
      <c r="AF142" s="33">
        <f t="shared" si="0"/>
        <v>0.8125</v>
      </c>
      <c r="AG142" s="34" t="str">
        <f t="shared" si="1"/>
        <v>Rojo</v>
      </c>
      <c r="AH142" s="32">
        <v>13</v>
      </c>
      <c r="AI142" s="32">
        <v>11</v>
      </c>
      <c r="AJ142" s="33">
        <f t="shared" si="2"/>
        <v>0.84615384615384615</v>
      </c>
      <c r="AK142" s="34" t="str">
        <f t="shared" si="3"/>
        <v>Rojo</v>
      </c>
      <c r="AL142" s="32">
        <v>16</v>
      </c>
      <c r="AM142" s="32">
        <v>14</v>
      </c>
      <c r="AN142" s="33">
        <f t="shared" si="4"/>
        <v>0.875</v>
      </c>
      <c r="AO142" s="34" t="str">
        <f t="shared" si="5"/>
        <v>Rojo</v>
      </c>
      <c r="AP142" s="35">
        <v>0.94</v>
      </c>
      <c r="AQ142" s="33">
        <f t="shared" si="6"/>
        <v>0.94</v>
      </c>
      <c r="AR142" s="34" t="str">
        <f t="shared" si="7"/>
        <v>Rojo</v>
      </c>
    </row>
    <row r="143" spans="1:44" ht="16.5" customHeight="1" x14ac:dyDescent="0.25">
      <c r="A143" s="26" t="s">
        <v>40</v>
      </c>
      <c r="B143" s="27">
        <v>2024</v>
      </c>
      <c r="C143" s="28" t="s">
        <v>178</v>
      </c>
      <c r="D143" s="28" t="s">
        <v>186</v>
      </c>
      <c r="E143" s="55" t="s">
        <v>183</v>
      </c>
      <c r="F143" s="55" t="s">
        <v>188</v>
      </c>
      <c r="G143" s="57" t="s">
        <v>204</v>
      </c>
      <c r="H143" s="57" t="s">
        <v>234</v>
      </c>
      <c r="I143" s="27" t="s">
        <v>258</v>
      </c>
      <c r="J143" s="57" t="s">
        <v>288</v>
      </c>
      <c r="K143" s="55" t="s">
        <v>162</v>
      </c>
      <c r="L143" s="55" t="s">
        <v>64</v>
      </c>
      <c r="M143" s="55" t="s">
        <v>54</v>
      </c>
      <c r="N143" s="63" t="s">
        <v>46</v>
      </c>
      <c r="O143" s="63" t="s">
        <v>66</v>
      </c>
      <c r="P143" s="64" t="s">
        <v>352</v>
      </c>
      <c r="Q143" s="65">
        <v>2024</v>
      </c>
      <c r="R143" s="69" t="s">
        <v>369</v>
      </c>
      <c r="S143" s="63" t="s">
        <v>44</v>
      </c>
      <c r="T143" s="68" t="s">
        <v>365</v>
      </c>
      <c r="U143" s="68" t="s">
        <v>366</v>
      </c>
      <c r="V143" s="68" t="s">
        <v>367</v>
      </c>
      <c r="W143" s="66">
        <v>1</v>
      </c>
      <c r="X143" s="29">
        <v>1</v>
      </c>
      <c r="Y143" s="55" t="s">
        <v>65</v>
      </c>
      <c r="Z143" s="78" t="s">
        <v>419</v>
      </c>
      <c r="AA143" s="78" t="s">
        <v>419</v>
      </c>
      <c r="AB143" s="76">
        <v>1</v>
      </c>
      <c r="AC143" s="77" t="s">
        <v>417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>
        <f t="shared" si="6"/>
        <v>0.94</v>
      </c>
      <c r="AR143" s="34" t="str">
        <f t="shared" si="7"/>
        <v>Rojo</v>
      </c>
    </row>
    <row r="144" spans="1:44" ht="16.5" customHeight="1" x14ac:dyDescent="0.25">
      <c r="A144" s="26" t="s">
        <v>40</v>
      </c>
      <c r="B144" s="27">
        <v>2024</v>
      </c>
      <c r="C144" s="28" t="s">
        <v>178</v>
      </c>
      <c r="D144" s="28" t="s">
        <v>186</v>
      </c>
      <c r="E144" s="55" t="s">
        <v>183</v>
      </c>
      <c r="F144" s="55" t="s">
        <v>189</v>
      </c>
      <c r="G144" s="57" t="s">
        <v>205</v>
      </c>
      <c r="H144" s="57" t="s">
        <v>235</v>
      </c>
      <c r="I144" s="27" t="s">
        <v>259</v>
      </c>
      <c r="J144" s="55" t="s">
        <v>289</v>
      </c>
      <c r="K144" s="55" t="s">
        <v>156</v>
      </c>
      <c r="L144" s="55" t="s">
        <v>53</v>
      </c>
      <c r="M144" s="55" t="s">
        <v>54</v>
      </c>
      <c r="N144" s="63" t="s">
        <v>46</v>
      </c>
      <c r="O144" s="63" t="s">
        <v>353</v>
      </c>
      <c r="P144" s="64" t="s">
        <v>354</v>
      </c>
      <c r="Q144" s="65">
        <v>2024</v>
      </c>
      <c r="R144" s="69" t="s">
        <v>370</v>
      </c>
      <c r="S144" s="63" t="s">
        <v>44</v>
      </c>
      <c r="T144" s="68" t="s">
        <v>371</v>
      </c>
      <c r="U144" s="68" t="s">
        <v>372</v>
      </c>
      <c r="V144" s="68" t="s">
        <v>373</v>
      </c>
      <c r="W144" s="66">
        <v>0.9</v>
      </c>
      <c r="X144" s="29">
        <v>1</v>
      </c>
      <c r="Y144" s="55" t="s">
        <v>65</v>
      </c>
      <c r="Z144" s="78" t="s">
        <v>420</v>
      </c>
      <c r="AA144" s="78" t="s">
        <v>421</v>
      </c>
      <c r="AB144" s="76">
        <v>3.42</v>
      </c>
      <c r="AC144" s="77" t="s">
        <v>417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>
        <f t="shared" si="6"/>
        <v>1</v>
      </c>
      <c r="AR144" s="34" t="str">
        <f t="shared" si="7"/>
        <v>Rojo</v>
      </c>
    </row>
    <row r="145" spans="1:44" ht="16.5" customHeight="1" x14ac:dyDescent="0.25">
      <c r="A145" s="26" t="s">
        <v>40</v>
      </c>
      <c r="B145" s="27">
        <v>2024</v>
      </c>
      <c r="C145" s="28" t="s">
        <v>178</v>
      </c>
      <c r="D145" s="28" t="s">
        <v>186</v>
      </c>
      <c r="E145" s="55" t="s">
        <v>183</v>
      </c>
      <c r="F145" s="55" t="s">
        <v>190</v>
      </c>
      <c r="G145" s="57" t="s">
        <v>206</v>
      </c>
      <c r="H145" s="57" t="s">
        <v>236</v>
      </c>
      <c r="I145" s="27" t="s">
        <v>260</v>
      </c>
      <c r="J145" s="57" t="s">
        <v>290</v>
      </c>
      <c r="K145" s="55" t="s">
        <v>315</v>
      </c>
      <c r="L145" s="55" t="s">
        <v>335</v>
      </c>
      <c r="M145" s="55" t="s">
        <v>54</v>
      </c>
      <c r="N145" s="63" t="s">
        <v>46</v>
      </c>
      <c r="O145" s="63" t="s">
        <v>353</v>
      </c>
      <c r="P145" s="64" t="s">
        <v>56</v>
      </c>
      <c r="Q145" s="65" t="s">
        <v>56</v>
      </c>
      <c r="R145" s="70" t="s">
        <v>374</v>
      </c>
      <c r="S145" s="63" t="s">
        <v>44</v>
      </c>
      <c r="T145" s="68" t="s">
        <v>371</v>
      </c>
      <c r="U145" s="68" t="s">
        <v>372</v>
      </c>
      <c r="V145" s="68" t="s">
        <v>373</v>
      </c>
      <c r="W145" s="66">
        <v>0.9</v>
      </c>
      <c r="X145" s="29">
        <v>1</v>
      </c>
      <c r="Y145" s="55" t="s">
        <v>65</v>
      </c>
      <c r="Z145" s="75" t="s">
        <v>422</v>
      </c>
      <c r="AA145" s="75" t="s">
        <v>423</v>
      </c>
      <c r="AB145" s="76">
        <v>1</v>
      </c>
      <c r="AC145" s="77" t="s">
        <v>417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>
        <f t="shared" si="6"/>
        <v>0.96</v>
      </c>
      <c r="AR145" s="34" t="str">
        <f t="shared" si="7"/>
        <v>Rojo</v>
      </c>
    </row>
    <row r="146" spans="1:44" ht="16.5" customHeight="1" x14ac:dyDescent="0.25">
      <c r="A146" s="26" t="s">
        <v>40</v>
      </c>
      <c r="B146" s="27">
        <v>2024</v>
      </c>
      <c r="C146" s="28" t="s">
        <v>178</v>
      </c>
      <c r="D146" s="28" t="s">
        <v>186</v>
      </c>
      <c r="E146" s="55" t="s">
        <v>183</v>
      </c>
      <c r="F146" s="55" t="s">
        <v>191</v>
      </c>
      <c r="G146" s="57" t="s">
        <v>207</v>
      </c>
      <c r="H146" s="55" t="s">
        <v>90</v>
      </c>
      <c r="I146" s="27" t="s">
        <v>261</v>
      </c>
      <c r="J146" s="55" t="s">
        <v>291</v>
      </c>
      <c r="K146" s="55" t="s">
        <v>316</v>
      </c>
      <c r="L146" s="55" t="s">
        <v>97</v>
      </c>
      <c r="M146" s="55" t="s">
        <v>54</v>
      </c>
      <c r="N146" s="63" t="s">
        <v>46</v>
      </c>
      <c r="O146" s="63" t="s">
        <v>66</v>
      </c>
      <c r="P146" s="66">
        <v>0.55000000000000004</v>
      </c>
      <c r="Q146" s="65">
        <v>2024</v>
      </c>
      <c r="R146" s="71" t="s">
        <v>375</v>
      </c>
      <c r="S146" s="63" t="s">
        <v>44</v>
      </c>
      <c r="T146" s="68" t="s">
        <v>376</v>
      </c>
      <c r="U146" s="68" t="s">
        <v>377</v>
      </c>
      <c r="V146" s="68" t="s">
        <v>378</v>
      </c>
      <c r="W146" s="66">
        <v>0.85</v>
      </c>
      <c r="X146" s="29">
        <v>0.9</v>
      </c>
      <c r="Y146" s="55" t="s">
        <v>65</v>
      </c>
      <c r="Z146" s="75" t="s">
        <v>424</v>
      </c>
      <c r="AA146" s="78">
        <v>0.75</v>
      </c>
      <c r="AB146" s="76">
        <v>0.75</v>
      </c>
      <c r="AC146" s="77" t="s">
        <v>425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>
        <f t="shared" si="6"/>
        <v>0.96666666666666667</v>
      </c>
      <c r="AR146" s="34" t="str">
        <f t="shared" si="7"/>
        <v>Rojo</v>
      </c>
    </row>
    <row r="147" spans="1:44" ht="16.5" customHeight="1" x14ac:dyDescent="0.25">
      <c r="A147" s="26" t="s">
        <v>40</v>
      </c>
      <c r="B147" s="27">
        <v>2024</v>
      </c>
      <c r="C147" s="28" t="s">
        <v>178</v>
      </c>
      <c r="D147" s="28" t="s">
        <v>186</v>
      </c>
      <c r="E147" s="55" t="s">
        <v>183</v>
      </c>
      <c r="F147" s="55" t="s">
        <v>191</v>
      </c>
      <c r="G147" s="57" t="s">
        <v>208</v>
      </c>
      <c r="H147" s="55" t="s">
        <v>237</v>
      </c>
      <c r="I147" s="27" t="s">
        <v>262</v>
      </c>
      <c r="J147" s="55" t="s">
        <v>292</v>
      </c>
      <c r="K147" s="55" t="s">
        <v>317</v>
      </c>
      <c r="L147" s="55" t="s">
        <v>336</v>
      </c>
      <c r="M147" s="55" t="s">
        <v>54</v>
      </c>
      <c r="N147" s="63" t="s">
        <v>46</v>
      </c>
      <c r="O147" s="63" t="s">
        <v>353</v>
      </c>
      <c r="P147" s="64" t="s">
        <v>56</v>
      </c>
      <c r="Q147" s="65" t="s">
        <v>56</v>
      </c>
      <c r="R147" s="71" t="s">
        <v>379</v>
      </c>
      <c r="S147" s="63" t="s">
        <v>44</v>
      </c>
      <c r="T147" s="68" t="s">
        <v>376</v>
      </c>
      <c r="U147" s="68" t="s">
        <v>377</v>
      </c>
      <c r="V147" s="68" t="s">
        <v>378</v>
      </c>
      <c r="W147" s="66">
        <v>0.8</v>
      </c>
      <c r="X147" s="29">
        <v>0.75</v>
      </c>
      <c r="Y147" s="55" t="s">
        <v>65</v>
      </c>
      <c r="Z147" s="75">
        <v>0</v>
      </c>
      <c r="AA147" s="75">
        <v>0</v>
      </c>
      <c r="AB147" s="76">
        <v>0</v>
      </c>
      <c r="AC147" s="77" t="s">
        <v>426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>
        <f t="shared" si="6"/>
        <v>0.66666666666666663</v>
      </c>
      <c r="AR147" s="34" t="str">
        <f t="shared" si="7"/>
        <v>Rojo</v>
      </c>
    </row>
    <row r="148" spans="1:44" ht="16.5" customHeight="1" x14ac:dyDescent="0.25">
      <c r="A148" s="26" t="s">
        <v>40</v>
      </c>
      <c r="B148" s="27">
        <v>2024</v>
      </c>
      <c r="C148" s="28" t="s">
        <v>178</v>
      </c>
      <c r="D148" s="28" t="s">
        <v>186</v>
      </c>
      <c r="E148" s="55" t="s">
        <v>183</v>
      </c>
      <c r="F148" s="55" t="s">
        <v>192</v>
      </c>
      <c r="G148" s="57" t="s">
        <v>209</v>
      </c>
      <c r="H148" s="57" t="s">
        <v>238</v>
      </c>
      <c r="I148" s="27" t="s">
        <v>263</v>
      </c>
      <c r="J148" s="57" t="s">
        <v>293</v>
      </c>
      <c r="K148" s="55" t="s">
        <v>318</v>
      </c>
      <c r="L148" s="55" t="s">
        <v>337</v>
      </c>
      <c r="M148" s="55" t="s">
        <v>54</v>
      </c>
      <c r="N148" s="63" t="s">
        <v>46</v>
      </c>
      <c r="O148" s="63" t="s">
        <v>353</v>
      </c>
      <c r="P148" s="64" t="s">
        <v>355</v>
      </c>
      <c r="Q148" s="65">
        <v>2024</v>
      </c>
      <c r="R148" s="70" t="s">
        <v>380</v>
      </c>
      <c r="S148" s="63" t="s">
        <v>44</v>
      </c>
      <c r="T148" s="68" t="s">
        <v>365</v>
      </c>
      <c r="U148" s="68" t="s">
        <v>366</v>
      </c>
      <c r="V148" s="68" t="s">
        <v>381</v>
      </c>
      <c r="W148" s="66">
        <v>1</v>
      </c>
      <c r="X148" s="29">
        <v>0.9</v>
      </c>
      <c r="Y148" s="55" t="s">
        <v>65</v>
      </c>
      <c r="Z148" s="75" t="s">
        <v>427</v>
      </c>
      <c r="AA148" s="75">
        <v>100</v>
      </c>
      <c r="AB148" s="76">
        <v>1</v>
      </c>
      <c r="AC148" s="77" t="s">
        <v>417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>
        <f t="shared" si="6"/>
        <v>0.85555555555555551</v>
      </c>
      <c r="AR148" s="34" t="str">
        <f t="shared" si="7"/>
        <v>Rojo</v>
      </c>
    </row>
    <row r="149" spans="1:44" ht="16.5" customHeight="1" x14ac:dyDescent="0.25">
      <c r="A149" s="26" t="s">
        <v>40</v>
      </c>
      <c r="B149" s="27">
        <v>2024</v>
      </c>
      <c r="C149" s="28" t="s">
        <v>178</v>
      </c>
      <c r="D149" s="28" t="s">
        <v>186</v>
      </c>
      <c r="E149" s="55" t="s">
        <v>183</v>
      </c>
      <c r="F149" s="55" t="s">
        <v>193</v>
      </c>
      <c r="G149" s="57" t="s">
        <v>210</v>
      </c>
      <c r="H149" s="57" t="s">
        <v>239</v>
      </c>
      <c r="I149" s="27" t="s">
        <v>264</v>
      </c>
      <c r="J149" s="57" t="s">
        <v>294</v>
      </c>
      <c r="K149" s="55" t="s">
        <v>319</v>
      </c>
      <c r="L149" s="55" t="s">
        <v>338</v>
      </c>
      <c r="M149" s="55" t="s">
        <v>54</v>
      </c>
      <c r="N149" s="63" t="s">
        <v>46</v>
      </c>
      <c r="O149" s="63" t="s">
        <v>353</v>
      </c>
      <c r="P149" s="64" t="s">
        <v>56</v>
      </c>
      <c r="Q149" s="65" t="s">
        <v>56</v>
      </c>
      <c r="R149" s="70" t="s">
        <v>382</v>
      </c>
      <c r="S149" s="63" t="s">
        <v>44</v>
      </c>
      <c r="T149" s="68" t="s">
        <v>365</v>
      </c>
      <c r="U149" s="68" t="s">
        <v>366</v>
      </c>
      <c r="V149" s="68" t="s">
        <v>383</v>
      </c>
      <c r="W149" s="66">
        <v>0.8</v>
      </c>
      <c r="X149" s="29">
        <v>0.9</v>
      </c>
      <c r="Y149" s="55" t="s">
        <v>65</v>
      </c>
      <c r="Z149" s="78">
        <v>1</v>
      </c>
      <c r="AA149" s="79">
        <f>5/6</f>
        <v>0.83333333333333337</v>
      </c>
      <c r="AB149" s="76">
        <v>0.83</v>
      </c>
      <c r="AC149" s="77" t="s">
        <v>417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>
        <f t="shared" si="6"/>
        <v>0.61111111111111116</v>
      </c>
      <c r="AR149" s="34" t="str">
        <f t="shared" si="7"/>
        <v>Rojo</v>
      </c>
    </row>
    <row r="150" spans="1:44" ht="16.5" customHeight="1" x14ac:dyDescent="0.25">
      <c r="A150" s="26" t="s">
        <v>40</v>
      </c>
      <c r="B150" s="27">
        <v>2024</v>
      </c>
      <c r="C150" s="28" t="s">
        <v>178</v>
      </c>
      <c r="D150" s="28" t="s">
        <v>186</v>
      </c>
      <c r="E150" s="55" t="s">
        <v>183</v>
      </c>
      <c r="F150" s="55" t="s">
        <v>194</v>
      </c>
      <c r="G150" s="57" t="s">
        <v>211</v>
      </c>
      <c r="H150" s="57" t="s">
        <v>240</v>
      </c>
      <c r="I150" s="27" t="s">
        <v>265</v>
      </c>
      <c r="J150" s="57" t="s">
        <v>295</v>
      </c>
      <c r="K150" s="55" t="s">
        <v>320</v>
      </c>
      <c r="L150" s="55" t="s">
        <v>339</v>
      </c>
      <c r="M150" s="55" t="s">
        <v>54</v>
      </c>
      <c r="N150" s="63" t="s">
        <v>46</v>
      </c>
      <c r="O150" s="63" t="s">
        <v>353</v>
      </c>
      <c r="P150" s="64">
        <v>50</v>
      </c>
      <c r="Q150" s="65">
        <v>2024</v>
      </c>
      <c r="R150" s="70" t="s">
        <v>384</v>
      </c>
      <c r="S150" s="63" t="s">
        <v>44</v>
      </c>
      <c r="T150" s="68" t="s">
        <v>365</v>
      </c>
      <c r="U150" s="68" t="s">
        <v>366</v>
      </c>
      <c r="V150" s="68" t="s">
        <v>383</v>
      </c>
      <c r="W150" s="66">
        <v>1</v>
      </c>
      <c r="X150" s="29">
        <v>0.75</v>
      </c>
      <c r="Y150" s="55" t="s">
        <v>65</v>
      </c>
      <c r="Z150" s="75">
        <v>100</v>
      </c>
      <c r="AA150" s="79">
        <v>1</v>
      </c>
      <c r="AB150" s="76">
        <v>1</v>
      </c>
      <c r="AC150" s="77" t="s">
        <v>428</v>
      </c>
      <c r="AD150" s="32">
        <v>72</v>
      </c>
      <c r="AE150" s="32">
        <v>44</v>
      </c>
      <c r="AF150" s="33">
        <f t="shared" si="0"/>
        <v>0.61111111111111116</v>
      </c>
      <c r="AG150" s="34" t="str">
        <f t="shared" si="1"/>
        <v>Rojo</v>
      </c>
      <c r="AH150" s="32">
        <v>72</v>
      </c>
      <c r="AI150" s="32">
        <v>48</v>
      </c>
      <c r="AJ150" s="33">
        <f t="shared" si="2"/>
        <v>0.66666666666666663</v>
      </c>
      <c r="AK150" s="34" t="str">
        <f t="shared" si="3"/>
        <v>Rojo</v>
      </c>
      <c r="AL150" s="32">
        <v>60</v>
      </c>
      <c r="AM150" s="32">
        <v>18</v>
      </c>
      <c r="AN150" s="33">
        <f t="shared" si="4"/>
        <v>0.3</v>
      </c>
      <c r="AO150" s="34" t="str">
        <f t="shared" si="5"/>
        <v>Rojo</v>
      </c>
      <c r="AP150" s="35">
        <v>0.6</v>
      </c>
      <c r="AQ150" s="33">
        <f t="shared" si="6"/>
        <v>0.79999999999999993</v>
      </c>
      <c r="AR150" s="34" t="str">
        <f t="shared" si="7"/>
        <v>Rojo</v>
      </c>
    </row>
    <row r="151" spans="1:44" ht="16.5" customHeight="1" x14ac:dyDescent="0.25">
      <c r="A151" s="26" t="s">
        <v>40</v>
      </c>
      <c r="B151" s="27">
        <v>2024</v>
      </c>
      <c r="C151" s="28" t="s">
        <v>178</v>
      </c>
      <c r="D151" s="28" t="s">
        <v>186</v>
      </c>
      <c r="E151" s="55" t="s">
        <v>183</v>
      </c>
      <c r="F151" s="55" t="s">
        <v>195</v>
      </c>
      <c r="G151" s="57" t="s">
        <v>212</v>
      </c>
      <c r="H151" s="57" t="s">
        <v>241</v>
      </c>
      <c r="I151" s="27" t="s">
        <v>266</v>
      </c>
      <c r="J151" s="57" t="s">
        <v>48</v>
      </c>
      <c r="K151" s="55" t="s">
        <v>153</v>
      </c>
      <c r="L151" s="55" t="s">
        <v>49</v>
      </c>
      <c r="M151" s="55" t="s">
        <v>54</v>
      </c>
      <c r="N151" s="63" t="s">
        <v>42</v>
      </c>
      <c r="O151" s="63" t="s">
        <v>66</v>
      </c>
      <c r="P151" s="66">
        <v>1</v>
      </c>
      <c r="Q151" s="65">
        <v>2024</v>
      </c>
      <c r="R151" s="69" t="s">
        <v>385</v>
      </c>
      <c r="S151" s="63" t="s">
        <v>44</v>
      </c>
      <c r="T151" s="68" t="s">
        <v>365</v>
      </c>
      <c r="U151" s="68" t="s">
        <v>366</v>
      </c>
      <c r="V151" s="68" t="s">
        <v>383</v>
      </c>
      <c r="W151" s="66">
        <v>1</v>
      </c>
      <c r="X151" s="29">
        <v>1</v>
      </c>
      <c r="Y151" s="55" t="s">
        <v>350</v>
      </c>
      <c r="Z151" s="75">
        <v>0</v>
      </c>
      <c r="AA151" s="75">
        <v>0</v>
      </c>
      <c r="AB151" s="76">
        <v>0</v>
      </c>
      <c r="AC151" s="77"/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>
        <f t="shared" si="6"/>
        <v>1</v>
      </c>
      <c r="AR151" s="34" t="str">
        <f t="shared" si="7"/>
        <v>Rojo</v>
      </c>
    </row>
    <row r="152" spans="1:44" ht="23.25" customHeight="1" x14ac:dyDescent="0.25">
      <c r="A152" s="26" t="s">
        <v>40</v>
      </c>
      <c r="B152" s="27">
        <v>2024</v>
      </c>
      <c r="C152" s="28" t="s">
        <v>178</v>
      </c>
      <c r="D152" s="28" t="s">
        <v>186</v>
      </c>
      <c r="E152" s="55" t="s">
        <v>183</v>
      </c>
      <c r="F152" s="55" t="s">
        <v>195</v>
      </c>
      <c r="G152" s="57" t="s">
        <v>213</v>
      </c>
      <c r="H152" s="55" t="s">
        <v>50</v>
      </c>
      <c r="I152" s="27" t="s">
        <v>267</v>
      </c>
      <c r="J152" s="55" t="s">
        <v>154</v>
      </c>
      <c r="K152" s="55" t="s">
        <v>321</v>
      </c>
      <c r="L152" s="55" t="s">
        <v>340</v>
      </c>
      <c r="M152" s="55" t="s">
        <v>54</v>
      </c>
      <c r="N152" s="36" t="s">
        <v>46</v>
      </c>
      <c r="O152" s="27" t="s">
        <v>47</v>
      </c>
      <c r="P152" s="66">
        <v>0.83</v>
      </c>
      <c r="Q152" s="65">
        <v>2024</v>
      </c>
      <c r="R152" s="71" t="s">
        <v>386</v>
      </c>
      <c r="S152" s="63" t="s">
        <v>44</v>
      </c>
      <c r="T152" s="68" t="s">
        <v>376</v>
      </c>
      <c r="U152" s="68" t="s">
        <v>377</v>
      </c>
      <c r="V152" s="68" t="s">
        <v>378</v>
      </c>
      <c r="W152" s="66">
        <v>0.9</v>
      </c>
      <c r="X152" s="29"/>
      <c r="Y152" s="55" t="s">
        <v>65</v>
      </c>
      <c r="Z152" s="78">
        <v>1</v>
      </c>
      <c r="AA152" s="79">
        <f>3/10</f>
        <v>0.3</v>
      </c>
      <c r="AB152" s="76">
        <v>0.3</v>
      </c>
      <c r="AC152" s="77" t="s">
        <v>426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2024</v>
      </c>
      <c r="C153" s="28" t="s">
        <v>178</v>
      </c>
      <c r="D153" s="28" t="s">
        <v>186</v>
      </c>
      <c r="E153" s="55" t="s">
        <v>183</v>
      </c>
      <c r="F153" s="55" t="s">
        <v>195</v>
      </c>
      <c r="G153" s="57" t="s">
        <v>214</v>
      </c>
      <c r="H153" s="55" t="s">
        <v>242</v>
      </c>
      <c r="I153" s="27" t="s">
        <v>268</v>
      </c>
      <c r="J153" s="55" t="s">
        <v>296</v>
      </c>
      <c r="K153" s="55" t="s">
        <v>155</v>
      </c>
      <c r="L153" s="55" t="s">
        <v>51</v>
      </c>
      <c r="M153" s="55" t="s">
        <v>54</v>
      </c>
      <c r="N153" s="36" t="s">
        <v>46</v>
      </c>
      <c r="O153" s="27" t="s">
        <v>47</v>
      </c>
      <c r="P153" s="66">
        <v>1</v>
      </c>
      <c r="Q153" s="65">
        <v>2024</v>
      </c>
      <c r="R153" s="71" t="s">
        <v>387</v>
      </c>
      <c r="S153" s="63" t="s">
        <v>44</v>
      </c>
      <c r="T153" s="68" t="s">
        <v>376</v>
      </c>
      <c r="U153" s="68" t="s">
        <v>377</v>
      </c>
      <c r="V153" s="68" t="s">
        <v>378</v>
      </c>
      <c r="W153" s="66">
        <v>1</v>
      </c>
      <c r="X153" s="29">
        <v>0.8</v>
      </c>
      <c r="Y153" s="55" t="s">
        <v>65</v>
      </c>
      <c r="Z153" s="78">
        <v>1</v>
      </c>
      <c r="AA153" s="78">
        <v>1</v>
      </c>
      <c r="AB153" s="76">
        <v>1</v>
      </c>
      <c r="AC153" s="77" t="s">
        <v>417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>
        <f t="shared" si="6"/>
        <v>0.58749999999999991</v>
      </c>
      <c r="AR153" s="34" t="str">
        <f t="shared" si="7"/>
        <v>Rojo</v>
      </c>
    </row>
    <row r="154" spans="1:44" ht="16.5" customHeight="1" x14ac:dyDescent="0.25">
      <c r="A154" s="26" t="s">
        <v>40</v>
      </c>
      <c r="B154" s="27">
        <v>2024</v>
      </c>
      <c r="C154" s="28" t="s">
        <v>178</v>
      </c>
      <c r="D154" s="28" t="s">
        <v>186</v>
      </c>
      <c r="E154" s="55" t="s">
        <v>183</v>
      </c>
      <c r="F154" s="55" t="s">
        <v>192</v>
      </c>
      <c r="G154" s="57" t="s">
        <v>215</v>
      </c>
      <c r="H154" s="55" t="s">
        <v>57</v>
      </c>
      <c r="I154" s="27" t="s">
        <v>269</v>
      </c>
      <c r="J154" s="55" t="s">
        <v>297</v>
      </c>
      <c r="K154" s="55" t="s">
        <v>157</v>
      </c>
      <c r="L154" s="55" t="s">
        <v>58</v>
      </c>
      <c r="M154" s="55" t="s">
        <v>54</v>
      </c>
      <c r="N154" s="31" t="s">
        <v>46</v>
      </c>
      <c r="O154" s="31" t="s">
        <v>47</v>
      </c>
      <c r="P154" s="66">
        <v>0.75</v>
      </c>
      <c r="Q154" s="65">
        <v>2024</v>
      </c>
      <c r="R154" s="71" t="s">
        <v>388</v>
      </c>
      <c r="S154" s="63" t="s">
        <v>44</v>
      </c>
      <c r="T154" s="68" t="s">
        <v>376</v>
      </c>
      <c r="U154" s="68" t="s">
        <v>389</v>
      </c>
      <c r="V154" s="68" t="s">
        <v>390</v>
      </c>
      <c r="W154" s="66">
        <v>0.86</v>
      </c>
      <c r="X154" s="29">
        <v>1</v>
      </c>
      <c r="Y154" s="55" t="s">
        <v>65</v>
      </c>
      <c r="Z154" s="75">
        <v>0</v>
      </c>
      <c r="AA154" s="75">
        <v>0</v>
      </c>
      <c r="AB154" s="76">
        <v>0</v>
      </c>
      <c r="AC154" s="77" t="s">
        <v>426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>
        <f t="shared" si="6"/>
        <v>0.92</v>
      </c>
      <c r="AR154" s="34" t="str">
        <f t="shared" si="7"/>
        <v>Rojo</v>
      </c>
    </row>
    <row r="155" spans="1:44" ht="16.5" customHeight="1" x14ac:dyDescent="0.25">
      <c r="A155" s="26" t="s">
        <v>40</v>
      </c>
      <c r="B155" s="27">
        <v>2024</v>
      </c>
      <c r="C155" s="28" t="s">
        <v>178</v>
      </c>
      <c r="D155" s="28" t="s">
        <v>186</v>
      </c>
      <c r="E155" s="55" t="s">
        <v>183</v>
      </c>
      <c r="F155" s="55" t="s">
        <v>196</v>
      </c>
      <c r="G155" s="57" t="s">
        <v>216</v>
      </c>
      <c r="H155" s="55" t="s">
        <v>243</v>
      </c>
      <c r="I155" s="27" t="s">
        <v>270</v>
      </c>
      <c r="J155" s="55" t="s">
        <v>298</v>
      </c>
      <c r="K155" s="55" t="s">
        <v>322</v>
      </c>
      <c r="L155" s="55" t="s">
        <v>341</v>
      </c>
      <c r="M155" s="55" t="s">
        <v>54</v>
      </c>
      <c r="N155" s="31" t="s">
        <v>46</v>
      </c>
      <c r="O155" s="31" t="s">
        <v>47</v>
      </c>
      <c r="P155" s="66">
        <v>1</v>
      </c>
      <c r="Q155" s="65">
        <v>2024</v>
      </c>
      <c r="R155" s="71" t="s">
        <v>391</v>
      </c>
      <c r="S155" s="63" t="s">
        <v>44</v>
      </c>
      <c r="T155" s="68" t="s">
        <v>392</v>
      </c>
      <c r="U155" s="68" t="s">
        <v>393</v>
      </c>
      <c r="V155" s="68" t="s">
        <v>394</v>
      </c>
      <c r="W155" s="66">
        <v>0.9</v>
      </c>
      <c r="X155" s="29">
        <v>1</v>
      </c>
      <c r="Y155" s="55" t="s">
        <v>65</v>
      </c>
      <c r="Z155" s="75">
        <v>100</v>
      </c>
      <c r="AA155" s="79">
        <f>22/15</f>
        <v>1.4666666666666666</v>
      </c>
      <c r="AB155" s="76">
        <v>1.47</v>
      </c>
      <c r="AC155" s="77" t="s">
        <v>417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>
        <f t="shared" si="6"/>
        <v>0.98</v>
      </c>
      <c r="AR155" s="34" t="str">
        <f t="shared" si="7"/>
        <v>Rojo</v>
      </c>
    </row>
    <row r="156" spans="1:44" ht="16.5" customHeight="1" x14ac:dyDescent="0.25">
      <c r="A156" s="26" t="s">
        <v>40</v>
      </c>
      <c r="B156" s="27">
        <v>2024</v>
      </c>
      <c r="C156" s="28" t="s">
        <v>178</v>
      </c>
      <c r="D156" s="28" t="s">
        <v>186</v>
      </c>
      <c r="E156" s="55" t="s">
        <v>183</v>
      </c>
      <c r="F156" s="55" t="s">
        <v>197</v>
      </c>
      <c r="G156" s="57" t="s">
        <v>217</v>
      </c>
      <c r="H156" s="55" t="s">
        <v>244</v>
      </c>
      <c r="I156" s="27" t="s">
        <v>271</v>
      </c>
      <c r="J156" s="57" t="s">
        <v>299</v>
      </c>
      <c r="K156" s="55" t="s">
        <v>59</v>
      </c>
      <c r="L156" s="55" t="s">
        <v>60</v>
      </c>
      <c r="M156" s="55" t="s">
        <v>54</v>
      </c>
      <c r="N156" s="31" t="s">
        <v>42</v>
      </c>
      <c r="O156" s="31" t="s">
        <v>43</v>
      </c>
      <c r="P156" s="66">
        <v>0.03</v>
      </c>
      <c r="Q156" s="65">
        <v>2024</v>
      </c>
      <c r="R156" s="71" t="s">
        <v>395</v>
      </c>
      <c r="S156" s="63" t="s">
        <v>44</v>
      </c>
      <c r="T156" s="68" t="s">
        <v>396</v>
      </c>
      <c r="U156" s="68" t="s">
        <v>397</v>
      </c>
      <c r="V156" s="68" t="s">
        <v>398</v>
      </c>
      <c r="W156" s="66">
        <v>7.0000000000000007E-2</v>
      </c>
      <c r="X156" s="29">
        <v>1</v>
      </c>
      <c r="Y156" s="55" t="s">
        <v>65</v>
      </c>
      <c r="Z156" s="75">
        <v>0</v>
      </c>
      <c r="AA156" s="75">
        <v>0</v>
      </c>
      <c r="AB156" s="76">
        <v>0</v>
      </c>
      <c r="AC156" s="77"/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>
        <f t="shared" si="6"/>
        <v>1</v>
      </c>
      <c r="AR156" s="34" t="str">
        <f t="shared" si="7"/>
        <v>Rojo</v>
      </c>
    </row>
    <row r="157" spans="1:44" ht="16.5" customHeight="1" x14ac:dyDescent="0.25">
      <c r="A157" s="26" t="s">
        <v>40</v>
      </c>
      <c r="B157" s="27">
        <v>2024</v>
      </c>
      <c r="C157" s="28" t="s">
        <v>178</v>
      </c>
      <c r="D157" s="28" t="s">
        <v>186</v>
      </c>
      <c r="E157" s="55" t="s">
        <v>183</v>
      </c>
      <c r="F157" s="55" t="s">
        <v>197</v>
      </c>
      <c r="G157" s="57" t="s">
        <v>218</v>
      </c>
      <c r="H157" s="58" t="s">
        <v>245</v>
      </c>
      <c r="I157" s="27" t="s">
        <v>272</v>
      </c>
      <c r="J157" s="57" t="s">
        <v>300</v>
      </c>
      <c r="K157" s="55" t="s">
        <v>159</v>
      </c>
      <c r="L157" s="55" t="s">
        <v>160</v>
      </c>
      <c r="M157" s="55" t="s">
        <v>54</v>
      </c>
      <c r="N157" s="31" t="s">
        <v>46</v>
      </c>
      <c r="O157" s="31" t="s">
        <v>47</v>
      </c>
      <c r="P157" s="64">
        <v>0.88</v>
      </c>
      <c r="Q157" s="65">
        <v>2024</v>
      </c>
      <c r="R157" s="71" t="s">
        <v>399</v>
      </c>
      <c r="S157" s="63" t="s">
        <v>44</v>
      </c>
      <c r="T157" s="68" t="s">
        <v>392</v>
      </c>
      <c r="U157" s="68" t="s">
        <v>400</v>
      </c>
      <c r="V157" s="68" t="s">
        <v>401</v>
      </c>
      <c r="W157" s="66">
        <v>0.9</v>
      </c>
      <c r="X157" s="29">
        <v>0.8</v>
      </c>
      <c r="Y157" s="55" t="s">
        <v>65</v>
      </c>
      <c r="Z157" s="75" t="s">
        <v>429</v>
      </c>
      <c r="AA157" s="79">
        <f>3915/2779</f>
        <v>1.4087801367398345</v>
      </c>
      <c r="AB157" s="76">
        <v>1.41</v>
      </c>
      <c r="AC157" s="77" t="s">
        <v>417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>
        <f t="shared" si="6"/>
        <v>0.57499999999999996</v>
      </c>
      <c r="AR157" s="34" t="str">
        <f t="shared" si="7"/>
        <v>Rojo</v>
      </c>
    </row>
    <row r="158" spans="1:44" ht="16.5" customHeight="1" x14ac:dyDescent="0.25">
      <c r="A158" s="26" t="s">
        <v>40</v>
      </c>
      <c r="B158" s="27">
        <v>2024</v>
      </c>
      <c r="C158" s="28" t="s">
        <v>178</v>
      </c>
      <c r="D158" s="28" t="s">
        <v>186</v>
      </c>
      <c r="E158" s="55" t="s">
        <v>183</v>
      </c>
      <c r="F158" s="55" t="s">
        <v>197</v>
      </c>
      <c r="G158" s="57" t="s">
        <v>219</v>
      </c>
      <c r="H158" s="55" t="s">
        <v>61</v>
      </c>
      <c r="I158" s="27" t="s">
        <v>273</v>
      </c>
      <c r="J158" s="55" t="s">
        <v>301</v>
      </c>
      <c r="K158" s="55" t="s">
        <v>158</v>
      </c>
      <c r="L158" s="55" t="s">
        <v>342</v>
      </c>
      <c r="M158" s="55" t="s">
        <v>54</v>
      </c>
      <c r="N158" s="31" t="s">
        <v>46</v>
      </c>
      <c r="O158" s="31" t="s">
        <v>47</v>
      </c>
      <c r="P158" s="66">
        <v>0.96</v>
      </c>
      <c r="Q158" s="65">
        <v>2024</v>
      </c>
      <c r="R158" s="71" t="s">
        <v>62</v>
      </c>
      <c r="S158" s="63" t="s">
        <v>44</v>
      </c>
      <c r="T158" s="68" t="s">
        <v>371</v>
      </c>
      <c r="U158" s="68" t="s">
        <v>372</v>
      </c>
      <c r="V158" s="68" t="s">
        <v>401</v>
      </c>
      <c r="W158" s="66">
        <v>0.9</v>
      </c>
      <c r="X158" s="29">
        <v>1</v>
      </c>
      <c r="Y158" s="55" t="s">
        <v>65</v>
      </c>
      <c r="Z158" s="75" t="s">
        <v>430</v>
      </c>
      <c r="AA158" s="79">
        <f>46/18</f>
        <v>2.5555555555555554</v>
      </c>
      <c r="AB158" s="76">
        <v>2.56</v>
      </c>
      <c r="AC158" s="77" t="s">
        <v>417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>
        <f t="shared" si="6"/>
        <v>1</v>
      </c>
      <c r="AR158" s="34" t="str">
        <f t="shared" si="7"/>
        <v>Rojo</v>
      </c>
    </row>
    <row r="159" spans="1:44" ht="16.5" customHeight="1" x14ac:dyDescent="0.25">
      <c r="A159" s="26" t="s">
        <v>40</v>
      </c>
      <c r="B159" s="27">
        <v>2024</v>
      </c>
      <c r="C159" s="28" t="s">
        <v>178</v>
      </c>
      <c r="D159" s="28" t="s">
        <v>186</v>
      </c>
      <c r="E159" s="55" t="s">
        <v>183</v>
      </c>
      <c r="F159" s="55" t="s">
        <v>198</v>
      </c>
      <c r="G159" s="57" t="s">
        <v>220</v>
      </c>
      <c r="H159" s="55" t="s">
        <v>246</v>
      </c>
      <c r="I159" s="27" t="s">
        <v>274</v>
      </c>
      <c r="J159" s="55" t="s">
        <v>302</v>
      </c>
      <c r="K159" s="55" t="s">
        <v>323</v>
      </c>
      <c r="L159" s="55" t="s">
        <v>343</v>
      </c>
      <c r="M159" s="55" t="s">
        <v>54</v>
      </c>
      <c r="N159" s="63" t="s">
        <v>46</v>
      </c>
      <c r="O159" s="63" t="s">
        <v>43</v>
      </c>
      <c r="P159" s="64">
        <v>0.38100000000000001</v>
      </c>
      <c r="Q159" s="65">
        <v>2023</v>
      </c>
      <c r="R159" s="71" t="s">
        <v>402</v>
      </c>
      <c r="S159" s="63" t="s">
        <v>44</v>
      </c>
      <c r="T159" s="72" t="s">
        <v>403</v>
      </c>
      <c r="U159" s="72" t="s">
        <v>404</v>
      </c>
      <c r="V159" s="72" t="s">
        <v>405</v>
      </c>
      <c r="W159" s="73">
        <v>0.43</v>
      </c>
      <c r="X159" s="29">
        <v>0.75</v>
      </c>
      <c r="Y159" s="55" t="s">
        <v>65</v>
      </c>
      <c r="Z159" s="55">
        <v>0</v>
      </c>
      <c r="AA159" s="55">
        <v>0</v>
      </c>
      <c r="AB159" s="61">
        <v>0</v>
      </c>
      <c r="AC159" s="80" t="s">
        <v>426</v>
      </c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>
        <f t="shared" si="6"/>
        <v>0.48</v>
      </c>
      <c r="AR159" s="34" t="str">
        <f t="shared" si="7"/>
        <v>Rojo</v>
      </c>
    </row>
    <row r="160" spans="1:44" ht="16.5" customHeight="1" x14ac:dyDescent="0.25">
      <c r="A160" s="26" t="s">
        <v>40</v>
      </c>
      <c r="B160" s="27">
        <v>2024</v>
      </c>
      <c r="C160" s="28" t="s">
        <v>178</v>
      </c>
      <c r="D160" s="28" t="s">
        <v>186</v>
      </c>
      <c r="E160" s="55" t="s">
        <v>183</v>
      </c>
      <c r="F160" s="55" t="s">
        <v>198</v>
      </c>
      <c r="G160" s="57" t="s">
        <v>221</v>
      </c>
      <c r="H160" s="55" t="s">
        <v>247</v>
      </c>
      <c r="I160" s="27" t="s">
        <v>275</v>
      </c>
      <c r="J160" s="55" t="s">
        <v>303</v>
      </c>
      <c r="K160" s="55" t="s">
        <v>324</v>
      </c>
      <c r="L160" s="55" t="s">
        <v>344</v>
      </c>
      <c r="M160" s="55" t="s">
        <v>54</v>
      </c>
      <c r="N160" s="63" t="s">
        <v>42</v>
      </c>
      <c r="O160" s="63" t="s">
        <v>47</v>
      </c>
      <c r="P160" s="64" t="s">
        <v>356</v>
      </c>
      <c r="Q160" s="65">
        <v>2024</v>
      </c>
      <c r="R160" s="71" t="s">
        <v>406</v>
      </c>
      <c r="S160" s="63" t="s">
        <v>44</v>
      </c>
      <c r="T160" s="68" t="s">
        <v>365</v>
      </c>
      <c r="U160" s="68" t="s">
        <v>366</v>
      </c>
      <c r="V160" s="68" t="s">
        <v>383</v>
      </c>
      <c r="W160" s="66">
        <v>1</v>
      </c>
      <c r="X160" s="29">
        <v>0.75</v>
      </c>
      <c r="Y160" s="55" t="s">
        <v>65</v>
      </c>
      <c r="Z160" s="78">
        <v>1</v>
      </c>
      <c r="AA160" s="78">
        <v>1</v>
      </c>
      <c r="AB160" s="76">
        <v>1</v>
      </c>
      <c r="AC160" s="77" t="s">
        <v>417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>
        <f t="shared" si="6"/>
        <v>0.44</v>
      </c>
      <c r="AR160" s="34" t="str">
        <f t="shared" si="7"/>
        <v>Rojo</v>
      </c>
    </row>
    <row r="161" spans="1:44" ht="16.5" customHeight="1" x14ac:dyDescent="0.25">
      <c r="A161" s="26" t="s">
        <v>40</v>
      </c>
      <c r="B161" s="27">
        <v>2024</v>
      </c>
      <c r="C161" s="28" t="s">
        <v>178</v>
      </c>
      <c r="D161" s="28" t="s">
        <v>186</v>
      </c>
      <c r="E161" s="55" t="s">
        <v>183</v>
      </c>
      <c r="F161" s="55" t="s">
        <v>199</v>
      </c>
      <c r="G161" s="57" t="s">
        <v>222</v>
      </c>
      <c r="H161" s="55" t="s">
        <v>248</v>
      </c>
      <c r="I161" s="27" t="s">
        <v>276</v>
      </c>
      <c r="J161" s="55" t="s">
        <v>304</v>
      </c>
      <c r="K161" s="55" t="s">
        <v>163</v>
      </c>
      <c r="L161" s="55" t="s">
        <v>67</v>
      </c>
      <c r="M161" s="55" t="s">
        <v>54</v>
      </c>
      <c r="N161" s="63" t="s">
        <v>46</v>
      </c>
      <c r="O161" s="63" t="s">
        <v>66</v>
      </c>
      <c r="P161" s="64" t="s">
        <v>357</v>
      </c>
      <c r="Q161" s="65">
        <v>2024</v>
      </c>
      <c r="R161" s="71" t="s">
        <v>407</v>
      </c>
      <c r="S161" s="63" t="s">
        <v>44</v>
      </c>
      <c r="T161" s="68" t="s">
        <v>365</v>
      </c>
      <c r="U161" s="68" t="s">
        <v>408</v>
      </c>
      <c r="V161" s="68" t="s">
        <v>378</v>
      </c>
      <c r="W161" s="66">
        <v>0.85</v>
      </c>
      <c r="X161" s="29">
        <v>1</v>
      </c>
      <c r="Y161" s="55" t="s">
        <v>65</v>
      </c>
      <c r="Z161" s="75">
        <v>0</v>
      </c>
      <c r="AA161" s="75">
        <v>0</v>
      </c>
      <c r="AB161" s="76">
        <v>0</v>
      </c>
      <c r="AC161" s="77" t="s">
        <v>426</v>
      </c>
      <c r="AD161" s="32">
        <v>23</v>
      </c>
      <c r="AE161" s="32">
        <v>18</v>
      </c>
      <c r="AF161" s="33">
        <f t="shared" ref="AF161:AF178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:AJ178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:AN178" si="11">IF(AM161=0,0,IFERROR(AM161/AL161,""))</f>
        <v>1</v>
      </c>
      <c r="AO161" s="34" t="str">
        <f t="shared" si="5"/>
        <v>Rojo</v>
      </c>
      <c r="AP161" s="35">
        <v>1</v>
      </c>
      <c r="AQ161" s="33">
        <f t="shared" si="6"/>
        <v>1</v>
      </c>
      <c r="AR161" s="34" t="str">
        <f t="shared" si="7"/>
        <v>Rojo</v>
      </c>
    </row>
    <row r="162" spans="1:44" ht="16.5" customHeight="1" x14ac:dyDescent="0.25">
      <c r="A162" s="26" t="s">
        <v>40</v>
      </c>
      <c r="B162" s="27">
        <v>2024</v>
      </c>
      <c r="C162" s="28" t="s">
        <v>178</v>
      </c>
      <c r="D162" s="28" t="s">
        <v>186</v>
      </c>
      <c r="E162" s="55" t="s">
        <v>183</v>
      </c>
      <c r="F162" s="55" t="s">
        <v>199</v>
      </c>
      <c r="G162" s="57" t="s">
        <v>223</v>
      </c>
      <c r="H162" s="55" t="s">
        <v>68</v>
      </c>
      <c r="I162" s="27" t="s">
        <v>277</v>
      </c>
      <c r="J162" s="55" t="s">
        <v>305</v>
      </c>
      <c r="K162" s="55" t="s">
        <v>325</v>
      </c>
      <c r="L162" s="55" t="s">
        <v>345</v>
      </c>
      <c r="M162" s="55" t="s">
        <v>54</v>
      </c>
      <c r="N162" s="63" t="s">
        <v>46</v>
      </c>
      <c r="O162" s="63" t="s">
        <v>47</v>
      </c>
      <c r="P162" s="64" t="s">
        <v>358</v>
      </c>
      <c r="Q162" s="65">
        <v>2024</v>
      </c>
      <c r="R162" s="71" t="s">
        <v>409</v>
      </c>
      <c r="S162" s="63" t="s">
        <v>44</v>
      </c>
      <c r="T162" s="68" t="s">
        <v>376</v>
      </c>
      <c r="U162" s="68" t="s">
        <v>377</v>
      </c>
      <c r="V162" s="68" t="s">
        <v>378</v>
      </c>
      <c r="W162" s="66">
        <v>0.85</v>
      </c>
      <c r="X162" s="29">
        <v>0.85</v>
      </c>
      <c r="Y162" s="55" t="s">
        <v>65</v>
      </c>
      <c r="Z162" s="75" t="s">
        <v>431</v>
      </c>
      <c r="AA162" s="78">
        <v>1</v>
      </c>
      <c r="AB162" s="76">
        <v>1</v>
      </c>
      <c r="AC162" s="77" t="s">
        <v>417</v>
      </c>
      <c r="AD162" s="32">
        <v>6</v>
      </c>
      <c r="AE162" s="32">
        <v>5</v>
      </c>
      <c r="AF162" s="33">
        <f t="shared" si="9"/>
        <v>0.83333333333333337</v>
      </c>
      <c r="AG162" s="34" t="str">
        <f t="shared" si="1"/>
        <v>Rojo</v>
      </c>
      <c r="AH162" s="32">
        <v>6</v>
      </c>
      <c r="AI162" s="32">
        <v>4</v>
      </c>
      <c r="AJ162" s="33">
        <f t="shared" si="10"/>
        <v>0.66666666666666663</v>
      </c>
      <c r="AK162" s="34" t="str">
        <f t="shared" si="3"/>
        <v>Rojo</v>
      </c>
      <c r="AL162" s="32">
        <v>6</v>
      </c>
      <c r="AM162" s="32">
        <v>5</v>
      </c>
      <c r="AN162" s="33">
        <f t="shared" si="11"/>
        <v>0.83333333333333337</v>
      </c>
      <c r="AO162" s="34" t="str">
        <f t="shared" si="5"/>
        <v>Rojo</v>
      </c>
      <c r="AP162" s="35">
        <v>0.83</v>
      </c>
      <c r="AQ162" s="33">
        <f t="shared" si="6"/>
        <v>0.97647058823529409</v>
      </c>
      <c r="AR162" s="34" t="str">
        <f t="shared" si="7"/>
        <v>Rojo</v>
      </c>
    </row>
    <row r="163" spans="1:44" ht="16.5" customHeight="1" x14ac:dyDescent="0.25">
      <c r="A163" s="26" t="s">
        <v>40</v>
      </c>
      <c r="B163" s="27">
        <v>2024</v>
      </c>
      <c r="C163" s="28" t="s">
        <v>178</v>
      </c>
      <c r="D163" s="28" t="s">
        <v>186</v>
      </c>
      <c r="E163" s="55" t="s">
        <v>183</v>
      </c>
      <c r="F163" s="55" t="s">
        <v>199</v>
      </c>
      <c r="G163" s="57" t="s">
        <v>224</v>
      </c>
      <c r="H163" s="59" t="s">
        <v>69</v>
      </c>
      <c r="I163" s="27" t="s">
        <v>278</v>
      </c>
      <c r="J163" s="55" t="s">
        <v>306</v>
      </c>
      <c r="K163" s="55" t="s">
        <v>326</v>
      </c>
      <c r="L163" s="55" t="s">
        <v>70</v>
      </c>
      <c r="M163" s="55" t="s">
        <v>54</v>
      </c>
      <c r="N163" s="63" t="s">
        <v>46</v>
      </c>
      <c r="O163" s="63" t="s">
        <v>47</v>
      </c>
      <c r="P163" s="64">
        <v>1</v>
      </c>
      <c r="Q163" s="65">
        <v>2024</v>
      </c>
      <c r="R163" s="74" t="s">
        <v>410</v>
      </c>
      <c r="S163" s="63" t="s">
        <v>44</v>
      </c>
      <c r="T163" s="68" t="s">
        <v>376</v>
      </c>
      <c r="U163" s="68" t="s">
        <v>377</v>
      </c>
      <c r="V163" s="68" t="s">
        <v>378</v>
      </c>
      <c r="W163" s="66">
        <v>0.9</v>
      </c>
      <c r="X163" s="29">
        <v>1</v>
      </c>
      <c r="Y163" s="55" t="s">
        <v>65</v>
      </c>
      <c r="Z163" s="78" t="s">
        <v>432</v>
      </c>
      <c r="AA163" s="79">
        <v>1</v>
      </c>
      <c r="AB163" s="76">
        <v>1</v>
      </c>
      <c r="AC163" s="77" t="s">
        <v>417</v>
      </c>
      <c r="AD163" s="32">
        <v>144</v>
      </c>
      <c r="AE163" s="32">
        <v>144</v>
      </c>
      <c r="AF163" s="33">
        <f t="shared" si="9"/>
        <v>1</v>
      </c>
      <c r="AG163" s="34" t="str">
        <f t="shared" si="1"/>
        <v>Rojo</v>
      </c>
      <c r="AH163" s="32">
        <v>1</v>
      </c>
      <c r="AI163" s="32">
        <v>1</v>
      </c>
      <c r="AJ163" s="33">
        <f t="shared" si="10"/>
        <v>1</v>
      </c>
      <c r="AK163" s="34" t="str">
        <f t="shared" si="3"/>
        <v>Rojo</v>
      </c>
      <c r="AL163" s="32">
        <v>211</v>
      </c>
      <c r="AM163" s="32">
        <v>211</v>
      </c>
      <c r="AN163" s="33">
        <f t="shared" si="11"/>
        <v>1</v>
      </c>
      <c r="AO163" s="34" t="str">
        <f t="shared" si="5"/>
        <v>Rojo</v>
      </c>
      <c r="AP163" s="35">
        <v>1</v>
      </c>
      <c r="AQ163" s="33">
        <f t="shared" si="6"/>
        <v>1</v>
      </c>
      <c r="AR163" s="34" t="str">
        <f t="shared" si="7"/>
        <v>Rojo</v>
      </c>
    </row>
    <row r="164" spans="1:44" ht="16.5" customHeight="1" x14ac:dyDescent="0.25">
      <c r="A164" s="26" t="s">
        <v>40</v>
      </c>
      <c r="B164" s="27">
        <v>2024</v>
      </c>
      <c r="C164" s="28" t="s">
        <v>178</v>
      </c>
      <c r="D164" s="28" t="s">
        <v>186</v>
      </c>
      <c r="E164" s="55" t="s">
        <v>183</v>
      </c>
      <c r="F164" s="55" t="s">
        <v>199</v>
      </c>
      <c r="G164" s="57" t="s">
        <v>225</v>
      </c>
      <c r="H164" s="55" t="s">
        <v>249</v>
      </c>
      <c r="I164" s="27" t="s">
        <v>279</v>
      </c>
      <c r="J164" s="55" t="s">
        <v>307</v>
      </c>
      <c r="K164" s="55" t="s">
        <v>327</v>
      </c>
      <c r="L164" s="55" t="s">
        <v>71</v>
      </c>
      <c r="M164" s="55" t="s">
        <v>54</v>
      </c>
      <c r="N164" s="63" t="s">
        <v>46</v>
      </c>
      <c r="O164" s="63" t="s">
        <v>47</v>
      </c>
      <c r="P164" s="64" t="s">
        <v>359</v>
      </c>
      <c r="Q164" s="65">
        <v>2024</v>
      </c>
      <c r="R164" s="74" t="s">
        <v>410</v>
      </c>
      <c r="S164" s="63" t="s">
        <v>44</v>
      </c>
      <c r="T164" s="68" t="s">
        <v>365</v>
      </c>
      <c r="U164" s="68" t="s">
        <v>366</v>
      </c>
      <c r="V164" s="68" t="s">
        <v>381</v>
      </c>
      <c r="W164" s="66">
        <v>0.9</v>
      </c>
      <c r="X164" s="29">
        <v>1</v>
      </c>
      <c r="Y164" s="55" t="s">
        <v>65</v>
      </c>
      <c r="Z164" s="75" t="s">
        <v>433</v>
      </c>
      <c r="AA164" s="79">
        <f>30/45</f>
        <v>0.66666666666666663</v>
      </c>
      <c r="AB164" s="76">
        <v>0.67</v>
      </c>
      <c r="AC164" s="77" t="s">
        <v>434</v>
      </c>
      <c r="AD164" s="32">
        <v>72</v>
      </c>
      <c r="AE164" s="32">
        <v>72</v>
      </c>
      <c r="AF164" s="33">
        <f t="shared" si="9"/>
        <v>1</v>
      </c>
      <c r="AG164" s="34" t="str">
        <f t="shared" si="1"/>
        <v>Rojo</v>
      </c>
      <c r="AH164" s="32">
        <v>93</v>
      </c>
      <c r="AI164" s="32">
        <v>93</v>
      </c>
      <c r="AJ164" s="33">
        <f t="shared" si="10"/>
        <v>1</v>
      </c>
      <c r="AK164" s="34" t="str">
        <f t="shared" si="3"/>
        <v>Rojo</v>
      </c>
      <c r="AL164" s="32">
        <v>118</v>
      </c>
      <c r="AM164" s="32">
        <v>118</v>
      </c>
      <c r="AN164" s="33">
        <f t="shared" si="11"/>
        <v>1</v>
      </c>
      <c r="AO164" s="34" t="str">
        <f t="shared" si="5"/>
        <v>Rojo</v>
      </c>
      <c r="AP164" s="35">
        <v>1</v>
      </c>
      <c r="AQ164" s="33">
        <f t="shared" si="6"/>
        <v>1</v>
      </c>
      <c r="AR164" s="34" t="str">
        <f t="shared" si="7"/>
        <v>Rojo</v>
      </c>
    </row>
    <row r="165" spans="1:44" ht="16.5" customHeight="1" x14ac:dyDescent="0.25">
      <c r="A165" s="26" t="s">
        <v>40</v>
      </c>
      <c r="B165" s="27">
        <v>2024</v>
      </c>
      <c r="C165" s="28" t="s">
        <v>178</v>
      </c>
      <c r="D165" s="28" t="s">
        <v>186</v>
      </c>
      <c r="E165" s="55" t="s">
        <v>183</v>
      </c>
      <c r="F165" s="55" t="s">
        <v>200</v>
      </c>
      <c r="G165" s="57" t="s">
        <v>226</v>
      </c>
      <c r="H165" s="55" t="s">
        <v>250</v>
      </c>
      <c r="I165" s="27" t="s">
        <v>280</v>
      </c>
      <c r="J165" s="55" t="s">
        <v>308</v>
      </c>
      <c r="K165" s="55" t="s">
        <v>328</v>
      </c>
      <c r="L165" s="55" t="s">
        <v>164</v>
      </c>
      <c r="M165" s="55" t="s">
        <v>54</v>
      </c>
      <c r="N165" s="27" t="s">
        <v>46</v>
      </c>
      <c r="O165" s="27" t="s">
        <v>47</v>
      </c>
      <c r="P165" s="64" t="s">
        <v>359</v>
      </c>
      <c r="Q165" s="65">
        <v>2024</v>
      </c>
      <c r="R165" s="71" t="s">
        <v>411</v>
      </c>
      <c r="S165" s="63" t="s">
        <v>44</v>
      </c>
      <c r="T165" s="68" t="s">
        <v>365</v>
      </c>
      <c r="U165" s="68" t="s">
        <v>366</v>
      </c>
      <c r="V165" s="68" t="s">
        <v>383</v>
      </c>
      <c r="W165" s="66">
        <v>1</v>
      </c>
      <c r="X165" s="29">
        <v>1</v>
      </c>
      <c r="Y165" s="55" t="s">
        <v>65</v>
      </c>
      <c r="Z165" s="78">
        <v>1</v>
      </c>
      <c r="AA165" s="79">
        <f>45/15</f>
        <v>3</v>
      </c>
      <c r="AB165" s="76">
        <v>3</v>
      </c>
      <c r="AC165" s="77" t="s">
        <v>417</v>
      </c>
      <c r="AD165" s="32">
        <v>1</v>
      </c>
      <c r="AE165" s="32">
        <v>1</v>
      </c>
      <c r="AF165" s="33">
        <f t="shared" si="9"/>
        <v>1</v>
      </c>
      <c r="AG165" s="34" t="str">
        <f t="shared" si="1"/>
        <v>Rojo</v>
      </c>
      <c r="AH165" s="32">
        <v>1</v>
      </c>
      <c r="AI165" s="32">
        <v>1</v>
      </c>
      <c r="AJ165" s="33">
        <f t="shared" si="10"/>
        <v>1</v>
      </c>
      <c r="AK165" s="34" t="str">
        <f t="shared" si="3"/>
        <v>Rojo</v>
      </c>
      <c r="AL165" s="32">
        <v>1</v>
      </c>
      <c r="AM165" s="32">
        <v>1</v>
      </c>
      <c r="AN165" s="33">
        <f t="shared" si="11"/>
        <v>1</v>
      </c>
      <c r="AO165" s="34" t="str">
        <f t="shared" si="5"/>
        <v>Rojo</v>
      </c>
      <c r="AP165" s="35">
        <v>1</v>
      </c>
      <c r="AQ165" s="33">
        <f t="shared" si="6"/>
        <v>1</v>
      </c>
      <c r="AR165" s="34" t="str">
        <f t="shared" si="7"/>
        <v>Rojo</v>
      </c>
    </row>
    <row r="166" spans="1:44" ht="16.5" customHeight="1" x14ac:dyDescent="0.25">
      <c r="A166" s="26" t="s">
        <v>40</v>
      </c>
      <c r="B166" s="27">
        <v>2024</v>
      </c>
      <c r="C166" s="28" t="s">
        <v>178</v>
      </c>
      <c r="D166" s="28" t="s">
        <v>186</v>
      </c>
      <c r="E166" s="55" t="s">
        <v>183</v>
      </c>
      <c r="F166" s="55" t="s">
        <v>200</v>
      </c>
      <c r="G166" s="57" t="s">
        <v>227</v>
      </c>
      <c r="H166" s="57" t="s">
        <v>251</v>
      </c>
      <c r="I166" s="27" t="s">
        <v>281</v>
      </c>
      <c r="J166" s="55" t="s">
        <v>309</v>
      </c>
      <c r="K166" s="55" t="s">
        <v>329</v>
      </c>
      <c r="L166" s="55" t="s">
        <v>165</v>
      </c>
      <c r="M166" s="55" t="s">
        <v>54</v>
      </c>
      <c r="N166" s="27" t="s">
        <v>46</v>
      </c>
      <c r="O166" s="63" t="s">
        <v>47</v>
      </c>
      <c r="P166" s="64" t="s">
        <v>360</v>
      </c>
      <c r="Q166" s="65">
        <v>2024</v>
      </c>
      <c r="R166" s="74" t="s">
        <v>412</v>
      </c>
      <c r="S166" s="63" t="s">
        <v>44</v>
      </c>
      <c r="T166" s="68" t="s">
        <v>376</v>
      </c>
      <c r="U166" s="68" t="s">
        <v>377</v>
      </c>
      <c r="V166" s="68" t="s">
        <v>378</v>
      </c>
      <c r="W166" s="66">
        <v>0.9</v>
      </c>
      <c r="X166" s="29">
        <v>1</v>
      </c>
      <c r="Y166" s="55" t="s">
        <v>65</v>
      </c>
      <c r="Z166" s="79">
        <v>1</v>
      </c>
      <c r="AA166" s="79">
        <f>17/6</f>
        <v>2.8333333333333335</v>
      </c>
      <c r="AB166" s="76">
        <v>2.83</v>
      </c>
      <c r="AC166" s="77" t="s">
        <v>417</v>
      </c>
      <c r="AD166" s="32">
        <v>192</v>
      </c>
      <c r="AE166" s="32">
        <v>192</v>
      </c>
      <c r="AF166" s="33">
        <f t="shared" si="9"/>
        <v>1</v>
      </c>
      <c r="AG166" s="34" t="str">
        <f t="shared" si="1"/>
        <v>Rojo</v>
      </c>
      <c r="AH166" s="32">
        <v>192</v>
      </c>
      <c r="AI166" s="32">
        <v>132</v>
      </c>
      <c r="AJ166" s="33">
        <f t="shared" si="10"/>
        <v>0.6875</v>
      </c>
      <c r="AK166" s="34" t="str">
        <f t="shared" si="3"/>
        <v>Rojo</v>
      </c>
      <c r="AL166" s="32">
        <v>192</v>
      </c>
      <c r="AM166" s="32">
        <v>103</v>
      </c>
      <c r="AN166" s="33">
        <f t="shared" si="11"/>
        <v>0.53645833333333337</v>
      </c>
      <c r="AO166" s="34" t="str">
        <f t="shared" si="5"/>
        <v>Rojo</v>
      </c>
      <c r="AP166" s="35">
        <v>0.81</v>
      </c>
      <c r="AQ166" s="33">
        <f t="shared" si="6"/>
        <v>0.81</v>
      </c>
      <c r="AR166" s="34" t="str">
        <f t="shared" si="7"/>
        <v>Rojo</v>
      </c>
    </row>
    <row r="167" spans="1:44" ht="16.5" customHeight="1" x14ac:dyDescent="0.25">
      <c r="A167" s="26" t="s">
        <v>40</v>
      </c>
      <c r="B167" s="27">
        <v>2024</v>
      </c>
      <c r="C167" s="28" t="s">
        <v>178</v>
      </c>
      <c r="D167" s="28" t="s">
        <v>186</v>
      </c>
      <c r="E167" s="55" t="s">
        <v>183</v>
      </c>
      <c r="F167" s="55" t="s">
        <v>200</v>
      </c>
      <c r="G167" s="57" t="s">
        <v>228</v>
      </c>
      <c r="H167" s="55" t="s">
        <v>252</v>
      </c>
      <c r="I167" s="27" t="s">
        <v>282</v>
      </c>
      <c r="J167" s="55" t="s">
        <v>310</v>
      </c>
      <c r="K167" s="55" t="s">
        <v>330</v>
      </c>
      <c r="L167" s="55" t="s">
        <v>346</v>
      </c>
      <c r="M167" s="55" t="s">
        <v>54</v>
      </c>
      <c r="N167" s="27" t="s">
        <v>46</v>
      </c>
      <c r="O167" s="63" t="s">
        <v>47</v>
      </c>
      <c r="P167" s="64" t="s">
        <v>361</v>
      </c>
      <c r="Q167" s="65">
        <v>2024</v>
      </c>
      <c r="R167" s="71" t="s">
        <v>413</v>
      </c>
      <c r="S167" s="63" t="s">
        <v>44</v>
      </c>
      <c r="T167" s="68" t="s">
        <v>365</v>
      </c>
      <c r="U167" s="68" t="s">
        <v>366</v>
      </c>
      <c r="V167" s="68" t="s">
        <v>383</v>
      </c>
      <c r="W167" s="66">
        <v>0.9</v>
      </c>
      <c r="X167" s="29">
        <v>0.85</v>
      </c>
      <c r="Y167" s="55" t="s">
        <v>65</v>
      </c>
      <c r="Z167" s="79">
        <v>1</v>
      </c>
      <c r="AA167" s="79">
        <f>64/45</f>
        <v>1.4222222222222223</v>
      </c>
      <c r="AB167" s="76">
        <v>1.42</v>
      </c>
      <c r="AC167" s="77" t="s">
        <v>417</v>
      </c>
      <c r="AD167" s="32">
        <v>1</v>
      </c>
      <c r="AE167" s="32">
        <v>1</v>
      </c>
      <c r="AF167" s="33">
        <f t="shared" si="9"/>
        <v>1</v>
      </c>
      <c r="AG167" s="34" t="str">
        <f t="shared" si="1"/>
        <v>Rojo</v>
      </c>
      <c r="AH167" s="32">
        <v>1</v>
      </c>
      <c r="AI167" s="32">
        <v>0</v>
      </c>
      <c r="AJ167" s="33">
        <f t="shared" si="10"/>
        <v>0</v>
      </c>
      <c r="AK167" s="34">
        <f t="shared" si="3"/>
        <v>0</v>
      </c>
      <c r="AL167" s="32">
        <v>1</v>
      </c>
      <c r="AM167" s="32">
        <v>1</v>
      </c>
      <c r="AN167" s="33">
        <f t="shared" si="11"/>
        <v>1</v>
      </c>
      <c r="AO167" s="34" t="str">
        <f t="shared" si="5"/>
        <v>Rojo</v>
      </c>
      <c r="AP167" s="35">
        <v>0.75</v>
      </c>
      <c r="AQ167" s="33">
        <f t="shared" si="6"/>
        <v>0.88235294117647056</v>
      </c>
      <c r="AR167" s="34" t="str">
        <f t="shared" si="7"/>
        <v>Rojo</v>
      </c>
    </row>
    <row r="168" spans="1:44" ht="16.5" customHeight="1" x14ac:dyDescent="0.25">
      <c r="A168" s="26" t="s">
        <v>40</v>
      </c>
      <c r="B168" s="27">
        <v>2024</v>
      </c>
      <c r="C168" s="28" t="s">
        <v>178</v>
      </c>
      <c r="D168" s="28" t="s">
        <v>186</v>
      </c>
      <c r="E168" s="55" t="s">
        <v>183</v>
      </c>
      <c r="F168" s="55" t="s">
        <v>201</v>
      </c>
      <c r="G168" s="57" t="s">
        <v>229</v>
      </c>
      <c r="H168" s="57" t="s">
        <v>253</v>
      </c>
      <c r="I168" s="27" t="s">
        <v>283</v>
      </c>
      <c r="J168" s="57" t="s">
        <v>311</v>
      </c>
      <c r="K168" s="55" t="s">
        <v>331</v>
      </c>
      <c r="L168" s="55" t="s">
        <v>347</v>
      </c>
      <c r="M168" s="55" t="s">
        <v>54</v>
      </c>
      <c r="N168" s="63" t="s">
        <v>42</v>
      </c>
      <c r="O168" s="63" t="s">
        <v>66</v>
      </c>
      <c r="P168" s="64" t="s">
        <v>362</v>
      </c>
      <c r="Q168" s="65">
        <v>2024</v>
      </c>
      <c r="R168" s="69" t="s">
        <v>414</v>
      </c>
      <c r="S168" s="63" t="s">
        <v>44</v>
      </c>
      <c r="T168" s="68" t="s">
        <v>376</v>
      </c>
      <c r="U168" s="68" t="s">
        <v>377</v>
      </c>
      <c r="V168" s="68" t="s">
        <v>378</v>
      </c>
      <c r="W168" s="66">
        <v>0.9</v>
      </c>
      <c r="X168" s="29">
        <v>0.75</v>
      </c>
      <c r="Y168" s="55" t="s">
        <v>65</v>
      </c>
      <c r="Z168" s="75">
        <v>100</v>
      </c>
      <c r="AA168" s="79">
        <f>11/12</f>
        <v>0.91666666666666663</v>
      </c>
      <c r="AB168" s="76">
        <v>0.92</v>
      </c>
      <c r="AC168" s="77" t="s">
        <v>417</v>
      </c>
      <c r="AD168" s="32">
        <v>18</v>
      </c>
      <c r="AE168" s="32">
        <v>36</v>
      </c>
      <c r="AF168" s="33">
        <f t="shared" si="9"/>
        <v>2</v>
      </c>
      <c r="AG168" s="34" t="str">
        <f t="shared" si="1"/>
        <v>Rojo</v>
      </c>
      <c r="AH168" s="32">
        <v>18</v>
      </c>
      <c r="AI168" s="32">
        <v>0</v>
      </c>
      <c r="AJ168" s="33">
        <f t="shared" si="10"/>
        <v>0</v>
      </c>
      <c r="AK168" s="34">
        <f t="shared" si="3"/>
        <v>0</v>
      </c>
      <c r="AL168" s="32">
        <v>36</v>
      </c>
      <c r="AM168" s="32">
        <v>10</v>
      </c>
      <c r="AN168" s="33">
        <f t="shared" si="11"/>
        <v>0.27777777777777779</v>
      </c>
      <c r="AO168" s="34" t="str">
        <f t="shared" si="5"/>
        <v>Rojo</v>
      </c>
      <c r="AP168" s="35">
        <v>0.42</v>
      </c>
      <c r="AQ168" s="33">
        <f t="shared" si="6"/>
        <v>0.55999999999999994</v>
      </c>
      <c r="AR168" s="34" t="str">
        <f t="shared" si="7"/>
        <v>Rojo</v>
      </c>
    </row>
    <row r="169" spans="1:44" ht="16.5" customHeight="1" x14ac:dyDescent="0.25">
      <c r="A169" s="26" t="s">
        <v>40</v>
      </c>
      <c r="B169" s="27">
        <v>2024</v>
      </c>
      <c r="C169" s="28" t="s">
        <v>178</v>
      </c>
      <c r="D169" s="28" t="s">
        <v>186</v>
      </c>
      <c r="E169" s="55" t="s">
        <v>183</v>
      </c>
      <c r="F169" s="55" t="s">
        <v>201</v>
      </c>
      <c r="G169" s="57" t="s">
        <v>230</v>
      </c>
      <c r="H169" s="57" t="s">
        <v>254</v>
      </c>
      <c r="I169" s="27" t="s">
        <v>284</v>
      </c>
      <c r="J169" s="57" t="s">
        <v>312</v>
      </c>
      <c r="K169" s="55" t="s">
        <v>332</v>
      </c>
      <c r="L169" s="55" t="s">
        <v>348</v>
      </c>
      <c r="M169" s="55" t="s">
        <v>54</v>
      </c>
      <c r="N169" s="63" t="s">
        <v>46</v>
      </c>
      <c r="O169" s="63" t="s">
        <v>353</v>
      </c>
      <c r="P169" s="64" t="s">
        <v>363</v>
      </c>
      <c r="Q169" s="65">
        <v>2024</v>
      </c>
      <c r="R169" s="67" t="s">
        <v>415</v>
      </c>
      <c r="S169" s="63" t="s">
        <v>44</v>
      </c>
      <c r="T169" s="68" t="s">
        <v>376</v>
      </c>
      <c r="U169" s="68" t="s">
        <v>377</v>
      </c>
      <c r="V169" s="68" t="s">
        <v>378</v>
      </c>
      <c r="W169" s="66">
        <v>0.9</v>
      </c>
      <c r="X169" s="29">
        <v>1</v>
      </c>
      <c r="Y169" s="55" t="s">
        <v>65</v>
      </c>
      <c r="Z169" s="79">
        <v>1</v>
      </c>
      <c r="AA169" s="79">
        <f>35/90</f>
        <v>0.3888888888888889</v>
      </c>
      <c r="AB169" s="76">
        <v>0.39</v>
      </c>
      <c r="AC169" s="77" t="s">
        <v>435</v>
      </c>
      <c r="AD169" s="32">
        <v>48</v>
      </c>
      <c r="AE169" s="32">
        <v>48</v>
      </c>
      <c r="AF169" s="33">
        <f t="shared" si="9"/>
        <v>1</v>
      </c>
      <c r="AG169" s="34" t="str">
        <f t="shared" si="1"/>
        <v>Rojo</v>
      </c>
      <c r="AH169" s="32">
        <v>1</v>
      </c>
      <c r="AI169" s="32">
        <v>1</v>
      </c>
      <c r="AJ169" s="33">
        <f t="shared" si="10"/>
        <v>1</v>
      </c>
      <c r="AK169" s="34" t="str">
        <f t="shared" si="3"/>
        <v>Rojo</v>
      </c>
      <c r="AL169" s="32">
        <v>44</v>
      </c>
      <c r="AM169" s="32">
        <v>44</v>
      </c>
      <c r="AN169" s="33">
        <f t="shared" si="11"/>
        <v>1</v>
      </c>
      <c r="AO169" s="34" t="str">
        <f t="shared" si="5"/>
        <v>Rojo</v>
      </c>
      <c r="AP169" s="35">
        <v>1</v>
      </c>
      <c r="AQ169" s="33">
        <f t="shared" si="6"/>
        <v>1</v>
      </c>
      <c r="AR169" s="34" t="str">
        <f t="shared" si="7"/>
        <v>Rojo</v>
      </c>
    </row>
    <row r="170" spans="1:44" ht="16.5" customHeight="1" x14ac:dyDescent="0.25">
      <c r="A170" s="26" t="s">
        <v>40</v>
      </c>
      <c r="B170" s="27">
        <v>2024</v>
      </c>
      <c r="C170" s="28" t="s">
        <v>178</v>
      </c>
      <c r="D170" s="28" t="s">
        <v>186</v>
      </c>
      <c r="E170" s="55" t="s">
        <v>183</v>
      </c>
      <c r="F170" s="55" t="s">
        <v>201</v>
      </c>
      <c r="G170" s="57" t="s">
        <v>231</v>
      </c>
      <c r="H170" s="57" t="s">
        <v>255</v>
      </c>
      <c r="I170" s="27" t="s">
        <v>285</v>
      </c>
      <c r="J170" s="57" t="s">
        <v>313</v>
      </c>
      <c r="K170" s="55" t="s">
        <v>333</v>
      </c>
      <c r="L170" s="55" t="s">
        <v>349</v>
      </c>
      <c r="M170" s="55" t="s">
        <v>54</v>
      </c>
      <c r="N170" s="63" t="s">
        <v>46</v>
      </c>
      <c r="O170" s="63" t="s">
        <v>47</v>
      </c>
      <c r="P170" s="64" t="s">
        <v>56</v>
      </c>
      <c r="Q170" s="65" t="s">
        <v>56</v>
      </c>
      <c r="R170" s="67" t="s">
        <v>416</v>
      </c>
      <c r="S170" s="63" t="s">
        <v>44</v>
      </c>
      <c r="T170" s="68" t="s">
        <v>365</v>
      </c>
      <c r="U170" s="68" t="s">
        <v>366</v>
      </c>
      <c r="V170" s="68" t="s">
        <v>383</v>
      </c>
      <c r="W170" s="66">
        <v>0.9</v>
      </c>
      <c r="X170" s="29">
        <v>0.8</v>
      </c>
      <c r="Y170" s="55" t="s">
        <v>65</v>
      </c>
      <c r="Z170" s="78">
        <v>1</v>
      </c>
      <c r="AA170" s="79">
        <f>5/3</f>
        <v>1.6666666666666667</v>
      </c>
      <c r="AB170" s="76">
        <v>1.67</v>
      </c>
      <c r="AC170" s="77" t="s">
        <v>417</v>
      </c>
      <c r="AD170" s="32">
        <v>12</v>
      </c>
      <c r="AE170" s="32">
        <v>12</v>
      </c>
      <c r="AF170" s="33">
        <f t="shared" si="9"/>
        <v>1</v>
      </c>
      <c r="AG170" s="34" t="str">
        <f t="shared" si="1"/>
        <v>Rojo</v>
      </c>
      <c r="AH170" s="32">
        <v>12</v>
      </c>
      <c r="AI170" s="32">
        <v>10</v>
      </c>
      <c r="AJ170" s="33">
        <f t="shared" si="10"/>
        <v>0.83333333333333337</v>
      </c>
      <c r="AK170" s="34" t="str">
        <f t="shared" si="3"/>
        <v>Rojo</v>
      </c>
      <c r="AL170" s="32">
        <v>34</v>
      </c>
      <c r="AM170" s="32">
        <v>34</v>
      </c>
      <c r="AN170" s="33">
        <f t="shared" si="11"/>
        <v>1</v>
      </c>
      <c r="AO170" s="34" t="str">
        <f t="shared" si="5"/>
        <v>Rojo</v>
      </c>
      <c r="AP170" s="35">
        <v>0.75</v>
      </c>
      <c r="AQ170" s="33">
        <f t="shared" si="6"/>
        <v>0.9375</v>
      </c>
      <c r="AR170" s="34" t="str">
        <f t="shared" si="7"/>
        <v>Rojo</v>
      </c>
    </row>
    <row r="171" spans="1:44" ht="16.5" hidden="1" customHeight="1" x14ac:dyDescent="0.25">
      <c r="A171" s="26" t="s">
        <v>40</v>
      </c>
      <c r="B171" s="27">
        <v>2024</v>
      </c>
      <c r="C171" s="28" t="s">
        <v>178</v>
      </c>
      <c r="D171" s="28" t="s">
        <v>72</v>
      </c>
      <c r="E171" s="27" t="s">
        <v>73</v>
      </c>
      <c r="F171" s="27" t="s">
        <v>74</v>
      </c>
      <c r="G171" s="27" t="s">
        <v>76</v>
      </c>
      <c r="H171" s="27" t="s">
        <v>77</v>
      </c>
      <c r="I171" s="43" t="s">
        <v>78</v>
      </c>
      <c r="J171" s="27" t="s">
        <v>166</v>
      </c>
      <c r="K171" s="27" t="s">
        <v>167</v>
      </c>
      <c r="L171" s="27" t="s">
        <v>79</v>
      </c>
      <c r="M171" s="27" t="s">
        <v>54</v>
      </c>
      <c r="N171" s="31" t="s">
        <v>46</v>
      </c>
      <c r="O171" s="31" t="s">
        <v>47</v>
      </c>
      <c r="P171" s="27" t="s">
        <v>52</v>
      </c>
      <c r="Q171" s="27" t="s">
        <v>52</v>
      </c>
      <c r="R171" s="37" t="s">
        <v>75</v>
      </c>
      <c r="S171" s="31" t="s">
        <v>44</v>
      </c>
      <c r="T171" s="29">
        <v>0.75</v>
      </c>
      <c r="U171" s="29">
        <v>0.85</v>
      </c>
      <c r="V171" s="29">
        <v>1</v>
      </c>
      <c r="W171" s="29">
        <v>0.9</v>
      </c>
      <c r="X171" s="29">
        <v>0.8</v>
      </c>
      <c r="Y171" s="31" t="s">
        <v>45</v>
      </c>
      <c r="Z171" s="32">
        <v>12</v>
      </c>
      <c r="AA171" s="32">
        <v>0</v>
      </c>
      <c r="AB171" s="33">
        <f t="shared" ref="AB171:AB178" si="12">IF(AA171=0,0,IFERROR(AA171/Z171,""))</f>
        <v>0</v>
      </c>
      <c r="AC171" s="34">
        <f t="shared" ref="AC171:AC178" si="13">IF(AB171="","",IF(AB171&gt;1.3,"Rojo",IF($S171="Ascendente",IF(AND(AB171=0,AB171=0),0,IF(AND(AB171&lt;=$T171,AB171&gt;0),"Rojo",IF(AND(AB171&gt;$T171,AB171&lt;=$U171),"Amarillo",IF(AND(AB171&gt;$U171,AB171&lt;=$V171),"Verde")))),IF($S171="Descendente",IF(AND(AB171&gt;=$V171,AB171&lt;$U171),"Verde",IF(AND(AB171&gt;=$U171,AB171&lt;$T171),"Amarillo",IF(AND(AB171&gt;=$T171,AB171&gt;1.3),"Rojo",0)))))))</f>
        <v>0</v>
      </c>
      <c r="AD171" s="32">
        <v>12</v>
      </c>
      <c r="AE171" s="32">
        <v>12</v>
      </c>
      <c r="AF171" s="33">
        <f t="shared" si="9"/>
        <v>1</v>
      </c>
      <c r="AG171" s="34" t="str">
        <f t="shared" si="1"/>
        <v>Verde</v>
      </c>
      <c r="AH171" s="32">
        <v>12</v>
      </c>
      <c r="AI171" s="32">
        <v>10</v>
      </c>
      <c r="AJ171" s="33">
        <f t="shared" si="10"/>
        <v>0.83333333333333337</v>
      </c>
      <c r="AK171" s="34" t="str">
        <f t="shared" si="3"/>
        <v>Amarillo</v>
      </c>
      <c r="AL171" s="32">
        <v>34</v>
      </c>
      <c r="AM171" s="32">
        <v>34</v>
      </c>
      <c r="AN171" s="33">
        <f t="shared" si="11"/>
        <v>1</v>
      </c>
      <c r="AO171" s="34" t="str">
        <f t="shared" si="5"/>
        <v>Verde</v>
      </c>
      <c r="AP171" s="35">
        <v>0.71</v>
      </c>
      <c r="AQ171" s="33">
        <f t="shared" si="6"/>
        <v>0.88749999999999996</v>
      </c>
      <c r="AR171" s="34" t="str">
        <f t="shared" si="7"/>
        <v>Verde</v>
      </c>
    </row>
    <row r="172" spans="1:44" ht="16.5" hidden="1" customHeight="1" x14ac:dyDescent="0.25">
      <c r="A172" s="26" t="s">
        <v>40</v>
      </c>
      <c r="B172" s="27">
        <v>2024</v>
      </c>
      <c r="C172" s="28" t="s">
        <v>178</v>
      </c>
      <c r="D172" s="28" t="s">
        <v>72</v>
      </c>
      <c r="E172" s="27" t="s">
        <v>73</v>
      </c>
      <c r="F172" s="27" t="s">
        <v>74</v>
      </c>
      <c r="G172" s="27" t="s">
        <v>80</v>
      </c>
      <c r="H172" s="27" t="s">
        <v>81</v>
      </c>
      <c r="I172" s="43" t="s">
        <v>82</v>
      </c>
      <c r="J172" s="27" t="s">
        <v>168</v>
      </c>
      <c r="K172" s="27" t="s">
        <v>169</v>
      </c>
      <c r="L172" s="27" t="s">
        <v>83</v>
      </c>
      <c r="M172" s="27" t="s">
        <v>54</v>
      </c>
      <c r="N172" s="31" t="s">
        <v>46</v>
      </c>
      <c r="O172" s="31" t="s">
        <v>55</v>
      </c>
      <c r="P172" s="27" t="s">
        <v>52</v>
      </c>
      <c r="Q172" s="27" t="s">
        <v>52</v>
      </c>
      <c r="R172" s="37" t="s">
        <v>75</v>
      </c>
      <c r="S172" s="31" t="s">
        <v>44</v>
      </c>
      <c r="T172" s="29">
        <v>0.7</v>
      </c>
      <c r="U172" s="29">
        <v>0.8</v>
      </c>
      <c r="V172" s="29">
        <v>1</v>
      </c>
      <c r="W172" s="29">
        <v>0.8</v>
      </c>
      <c r="X172" s="29">
        <v>1</v>
      </c>
      <c r="Y172" s="31" t="s">
        <v>45</v>
      </c>
      <c r="Z172" s="32">
        <v>0</v>
      </c>
      <c r="AA172" s="32">
        <v>0</v>
      </c>
      <c r="AB172" s="33">
        <f t="shared" si="12"/>
        <v>0</v>
      </c>
      <c r="AC172" s="34">
        <f t="shared" si="13"/>
        <v>0</v>
      </c>
      <c r="AD172" s="32">
        <v>1</v>
      </c>
      <c r="AE172" s="32">
        <v>1</v>
      </c>
      <c r="AF172" s="33">
        <f t="shared" si="9"/>
        <v>1</v>
      </c>
      <c r="AG172" s="34" t="str">
        <f t="shared" si="1"/>
        <v>Verde</v>
      </c>
      <c r="AH172" s="32">
        <v>0</v>
      </c>
      <c r="AI172" s="32">
        <v>0</v>
      </c>
      <c r="AJ172" s="33">
        <f t="shared" si="10"/>
        <v>0</v>
      </c>
      <c r="AK172" s="34">
        <f t="shared" si="3"/>
        <v>0</v>
      </c>
      <c r="AL172" s="32">
        <v>1</v>
      </c>
      <c r="AM172" s="32">
        <v>1</v>
      </c>
      <c r="AN172" s="33">
        <f t="shared" si="11"/>
        <v>1</v>
      </c>
      <c r="AO172" s="34" t="str">
        <f t="shared" si="5"/>
        <v>Verde</v>
      </c>
      <c r="AP172" s="35">
        <v>1</v>
      </c>
      <c r="AQ172" s="33">
        <f t="shared" si="6"/>
        <v>1</v>
      </c>
      <c r="AR172" s="34" t="str">
        <f t="shared" si="7"/>
        <v>Verde</v>
      </c>
    </row>
    <row r="173" spans="1:44" ht="16.5" hidden="1" customHeight="1" x14ac:dyDescent="0.25">
      <c r="A173" s="26" t="s">
        <v>40</v>
      </c>
      <c r="B173" s="27">
        <v>2024</v>
      </c>
      <c r="C173" s="28" t="s">
        <v>178</v>
      </c>
      <c r="D173" s="28" t="s">
        <v>72</v>
      </c>
      <c r="E173" s="27" t="s">
        <v>73</v>
      </c>
      <c r="F173" s="27" t="s">
        <v>74</v>
      </c>
      <c r="G173" s="27" t="s">
        <v>84</v>
      </c>
      <c r="H173" s="27" t="s">
        <v>85</v>
      </c>
      <c r="I173" s="43" t="s">
        <v>86</v>
      </c>
      <c r="J173" s="27" t="s">
        <v>87</v>
      </c>
      <c r="K173" s="27" t="s">
        <v>170</v>
      </c>
      <c r="L173" s="27" t="s">
        <v>88</v>
      </c>
      <c r="M173" s="27" t="s">
        <v>54</v>
      </c>
      <c r="N173" s="31" t="s">
        <v>46</v>
      </c>
      <c r="O173" s="31" t="s">
        <v>47</v>
      </c>
      <c r="P173" s="27" t="s">
        <v>179</v>
      </c>
      <c r="Q173" s="27">
        <v>2023</v>
      </c>
      <c r="R173" s="37" t="s">
        <v>75</v>
      </c>
      <c r="S173" s="31" t="s">
        <v>44</v>
      </c>
      <c r="T173" s="29">
        <v>0.65</v>
      </c>
      <c r="U173" s="29">
        <v>0.8</v>
      </c>
      <c r="V173" s="29">
        <v>1</v>
      </c>
      <c r="W173" s="29">
        <v>0.9</v>
      </c>
      <c r="X173" s="29">
        <v>0.75</v>
      </c>
      <c r="Y173" s="31" t="s">
        <v>45</v>
      </c>
      <c r="Z173" s="32">
        <v>32</v>
      </c>
      <c r="AA173" s="32">
        <v>0</v>
      </c>
      <c r="AB173" s="33">
        <f t="shared" si="12"/>
        <v>0</v>
      </c>
      <c r="AC173" s="34">
        <f t="shared" si="13"/>
        <v>0</v>
      </c>
      <c r="AD173" s="32">
        <v>48</v>
      </c>
      <c r="AE173" s="32">
        <v>48</v>
      </c>
      <c r="AF173" s="33">
        <f t="shared" si="9"/>
        <v>1</v>
      </c>
      <c r="AG173" s="34" t="str">
        <f t="shared" si="1"/>
        <v>Verde</v>
      </c>
      <c r="AH173" s="32">
        <v>48</v>
      </c>
      <c r="AI173" s="32">
        <v>0</v>
      </c>
      <c r="AJ173" s="33">
        <f t="shared" si="10"/>
        <v>0</v>
      </c>
      <c r="AK173" s="34">
        <f t="shared" si="3"/>
        <v>0</v>
      </c>
      <c r="AL173" s="32">
        <v>40</v>
      </c>
      <c r="AM173" s="32">
        <v>12</v>
      </c>
      <c r="AN173" s="33">
        <f t="shared" si="11"/>
        <v>0.3</v>
      </c>
      <c r="AO173" s="34" t="str">
        <f t="shared" si="5"/>
        <v>Rojo</v>
      </c>
      <c r="AP173" s="35">
        <v>0.33</v>
      </c>
      <c r="AQ173" s="33">
        <f t="shared" si="6"/>
        <v>0.44</v>
      </c>
      <c r="AR173" s="34" t="str">
        <f t="shared" si="7"/>
        <v>Rojo</v>
      </c>
    </row>
    <row r="174" spans="1:44" ht="16.5" hidden="1" customHeight="1" x14ac:dyDescent="0.25">
      <c r="A174" s="26" t="s">
        <v>40</v>
      </c>
      <c r="B174" s="27">
        <v>2024</v>
      </c>
      <c r="C174" s="28" t="s">
        <v>178</v>
      </c>
      <c r="D174" s="28" t="s">
        <v>72</v>
      </c>
      <c r="E174" s="27" t="s">
        <v>73</v>
      </c>
      <c r="F174" s="27" t="s">
        <v>74</v>
      </c>
      <c r="G174" s="27" t="s">
        <v>89</v>
      </c>
      <c r="H174" s="27" t="s">
        <v>90</v>
      </c>
      <c r="I174" s="43" t="s">
        <v>91</v>
      </c>
      <c r="J174" s="27" t="s">
        <v>180</v>
      </c>
      <c r="K174" s="27" t="s">
        <v>171</v>
      </c>
      <c r="L174" s="27" t="s">
        <v>92</v>
      </c>
      <c r="M174" s="27" t="s">
        <v>54</v>
      </c>
      <c r="N174" s="31" t="s">
        <v>46</v>
      </c>
      <c r="O174" s="31" t="s">
        <v>55</v>
      </c>
      <c r="P174" s="27" t="s">
        <v>52</v>
      </c>
      <c r="Q174" s="27" t="s">
        <v>52</v>
      </c>
      <c r="R174" s="37" t="s">
        <v>93</v>
      </c>
      <c r="S174" s="31" t="s">
        <v>44</v>
      </c>
      <c r="T174" s="29">
        <v>0.6</v>
      </c>
      <c r="U174" s="29">
        <v>0.8</v>
      </c>
      <c r="V174" s="29">
        <v>1</v>
      </c>
      <c r="W174" s="29">
        <v>0.8</v>
      </c>
      <c r="X174" s="29">
        <v>0.8</v>
      </c>
      <c r="Y174" s="31" t="s">
        <v>45</v>
      </c>
      <c r="Z174" s="32">
        <v>1</v>
      </c>
      <c r="AA174" s="32">
        <v>1</v>
      </c>
      <c r="AB174" s="33">
        <f t="shared" si="12"/>
        <v>1</v>
      </c>
      <c r="AC174" s="34" t="str">
        <f t="shared" si="13"/>
        <v>Verde</v>
      </c>
      <c r="AD174" s="32">
        <v>3</v>
      </c>
      <c r="AE174" s="32">
        <v>3</v>
      </c>
      <c r="AF174" s="33">
        <f t="shared" si="9"/>
        <v>1</v>
      </c>
      <c r="AG174" s="34" t="str">
        <f t="shared" si="1"/>
        <v>Verde</v>
      </c>
      <c r="AH174" s="32">
        <v>2</v>
      </c>
      <c r="AI174" s="32">
        <v>1</v>
      </c>
      <c r="AJ174" s="33">
        <f t="shared" si="10"/>
        <v>0.5</v>
      </c>
      <c r="AK174" s="34" t="str">
        <f t="shared" si="3"/>
        <v>Rojo</v>
      </c>
      <c r="AL174" s="32">
        <v>2</v>
      </c>
      <c r="AM174" s="32">
        <v>2</v>
      </c>
      <c r="AN174" s="33">
        <f t="shared" si="11"/>
        <v>1</v>
      </c>
      <c r="AO174" s="34" t="str">
        <f t="shared" si="5"/>
        <v>Verde</v>
      </c>
      <c r="AP174" s="35">
        <v>0.75</v>
      </c>
      <c r="AQ174" s="33">
        <f t="shared" si="6"/>
        <v>0.9375</v>
      </c>
      <c r="AR174" s="34" t="str">
        <f t="shared" si="7"/>
        <v>Verde</v>
      </c>
    </row>
    <row r="175" spans="1:44" ht="16.5" hidden="1" customHeight="1" x14ac:dyDescent="0.25">
      <c r="A175" s="26" t="s">
        <v>40</v>
      </c>
      <c r="B175" s="27">
        <v>2024</v>
      </c>
      <c r="C175" s="28" t="s">
        <v>178</v>
      </c>
      <c r="D175" s="28" t="s">
        <v>72</v>
      </c>
      <c r="E175" s="27" t="s">
        <v>73</v>
      </c>
      <c r="F175" s="27" t="s">
        <v>74</v>
      </c>
      <c r="G175" s="27" t="s">
        <v>94</v>
      </c>
      <c r="H175" s="27" t="s">
        <v>95</v>
      </c>
      <c r="I175" s="43" t="s">
        <v>96</v>
      </c>
      <c r="J175" s="27" t="s">
        <v>181</v>
      </c>
      <c r="K175" s="27" t="s">
        <v>172</v>
      </c>
      <c r="L175" s="27" t="s">
        <v>97</v>
      </c>
      <c r="M175" s="27" t="s">
        <v>54</v>
      </c>
      <c r="N175" s="31" t="s">
        <v>46</v>
      </c>
      <c r="O175" s="31" t="s">
        <v>47</v>
      </c>
      <c r="P175" s="27" t="s">
        <v>52</v>
      </c>
      <c r="Q175" s="27" t="s">
        <v>52</v>
      </c>
      <c r="R175" s="37" t="s">
        <v>98</v>
      </c>
      <c r="S175" s="31" t="s">
        <v>44</v>
      </c>
      <c r="T175" s="29">
        <v>0.7</v>
      </c>
      <c r="U175" s="29">
        <v>0.8</v>
      </c>
      <c r="V175" s="29">
        <v>1</v>
      </c>
      <c r="W175" s="29">
        <v>0.8</v>
      </c>
      <c r="X175" s="29">
        <v>0.8</v>
      </c>
      <c r="Y175" s="31" t="s">
        <v>45</v>
      </c>
      <c r="Z175" s="32">
        <v>1</v>
      </c>
      <c r="AA175" s="32">
        <v>1</v>
      </c>
      <c r="AB175" s="33">
        <f t="shared" si="12"/>
        <v>1</v>
      </c>
      <c r="AC175" s="34" t="str">
        <f t="shared" si="13"/>
        <v>Verde</v>
      </c>
      <c r="AD175" s="32">
        <v>0</v>
      </c>
      <c r="AE175" s="32">
        <v>0</v>
      </c>
      <c r="AF175" s="33">
        <f t="shared" si="9"/>
        <v>0</v>
      </c>
      <c r="AG175" s="34">
        <f t="shared" si="1"/>
        <v>0</v>
      </c>
      <c r="AH175" s="32">
        <v>1</v>
      </c>
      <c r="AI175" s="32">
        <v>1</v>
      </c>
      <c r="AJ175" s="33">
        <f t="shared" si="10"/>
        <v>1</v>
      </c>
      <c r="AK175" s="34" t="str">
        <f t="shared" si="3"/>
        <v>Verde</v>
      </c>
      <c r="AL175" s="32">
        <v>180</v>
      </c>
      <c r="AM175" s="32">
        <v>70</v>
      </c>
      <c r="AN175" s="33">
        <f t="shared" si="11"/>
        <v>0.3888888888888889</v>
      </c>
      <c r="AO175" s="34" t="str">
        <f t="shared" si="5"/>
        <v>Rojo</v>
      </c>
      <c r="AP175" s="35">
        <f>150/220</f>
        <v>0.68181818181818177</v>
      </c>
      <c r="AQ175" s="33">
        <f t="shared" si="6"/>
        <v>0.85227272727272718</v>
      </c>
      <c r="AR175" s="34" t="str">
        <f t="shared" si="7"/>
        <v>Verde</v>
      </c>
    </row>
    <row r="176" spans="1:44" ht="16.5" hidden="1" customHeight="1" x14ac:dyDescent="0.25">
      <c r="A176" s="26" t="s">
        <v>40</v>
      </c>
      <c r="B176" s="27">
        <v>2024</v>
      </c>
      <c r="C176" s="28" t="s">
        <v>178</v>
      </c>
      <c r="D176" s="28" t="s">
        <v>72</v>
      </c>
      <c r="E176" s="27" t="s">
        <v>73</v>
      </c>
      <c r="F176" s="27" t="s">
        <v>74</v>
      </c>
      <c r="G176" s="27" t="s">
        <v>99</v>
      </c>
      <c r="H176" s="27" t="s">
        <v>100</v>
      </c>
      <c r="I176" s="43" t="s">
        <v>101</v>
      </c>
      <c r="J176" s="27" t="s">
        <v>173</v>
      </c>
      <c r="K176" s="27" t="s">
        <v>174</v>
      </c>
      <c r="L176" s="27" t="s">
        <v>102</v>
      </c>
      <c r="M176" s="27" t="s">
        <v>54</v>
      </c>
      <c r="N176" s="31" t="s">
        <v>46</v>
      </c>
      <c r="O176" s="31" t="s">
        <v>55</v>
      </c>
      <c r="P176" s="27" t="s">
        <v>52</v>
      </c>
      <c r="Q176" s="27" t="s">
        <v>52</v>
      </c>
      <c r="R176" s="37" t="s">
        <v>103</v>
      </c>
      <c r="S176" s="31" t="s">
        <v>44</v>
      </c>
      <c r="T176" s="29">
        <v>0.6</v>
      </c>
      <c r="U176" s="29">
        <v>0.7</v>
      </c>
      <c r="V176" s="29">
        <v>1</v>
      </c>
      <c r="W176" s="29">
        <v>0.75</v>
      </c>
      <c r="X176" s="29">
        <v>1</v>
      </c>
      <c r="Y176" s="31" t="s">
        <v>45</v>
      </c>
      <c r="Z176" s="32">
        <v>0</v>
      </c>
      <c r="AA176" s="32">
        <v>0</v>
      </c>
      <c r="AB176" s="33">
        <f t="shared" si="12"/>
        <v>0</v>
      </c>
      <c r="AC176" s="34">
        <f t="shared" si="13"/>
        <v>0</v>
      </c>
      <c r="AD176" s="32">
        <v>116</v>
      </c>
      <c r="AE176" s="32">
        <v>116</v>
      </c>
      <c r="AF176" s="33">
        <f t="shared" si="9"/>
        <v>1</v>
      </c>
      <c r="AG176" s="34" t="str">
        <f t="shared" si="1"/>
        <v>Verde</v>
      </c>
      <c r="AH176" s="32">
        <v>24</v>
      </c>
      <c r="AI176" s="32">
        <v>18</v>
      </c>
      <c r="AJ176" s="33">
        <f t="shared" si="10"/>
        <v>0.75</v>
      </c>
      <c r="AK176" s="34" t="str">
        <f t="shared" si="3"/>
        <v>Verde</v>
      </c>
      <c r="AL176" s="32">
        <v>49</v>
      </c>
      <c r="AM176" s="32">
        <v>31</v>
      </c>
      <c r="AN176" s="33">
        <f t="shared" si="11"/>
        <v>0.63265306122448983</v>
      </c>
      <c r="AO176" s="34" t="str">
        <f t="shared" si="5"/>
        <v>Amarillo</v>
      </c>
      <c r="AP176" s="35">
        <v>0.95</v>
      </c>
      <c r="AQ176" s="33">
        <f t="shared" si="6"/>
        <v>0.95</v>
      </c>
      <c r="AR176" s="34" t="str">
        <f t="shared" si="7"/>
        <v>Verde</v>
      </c>
    </row>
    <row r="177" spans="1:44" ht="16.5" hidden="1" customHeight="1" x14ac:dyDescent="0.25">
      <c r="A177" s="26" t="s">
        <v>40</v>
      </c>
      <c r="B177" s="27">
        <v>2024</v>
      </c>
      <c r="C177" s="28" t="s">
        <v>178</v>
      </c>
      <c r="D177" s="28" t="s">
        <v>72</v>
      </c>
      <c r="E177" s="27" t="s">
        <v>73</v>
      </c>
      <c r="F177" s="27" t="s">
        <v>74</v>
      </c>
      <c r="G177" s="27" t="s">
        <v>104</v>
      </c>
      <c r="H177" s="27" t="s">
        <v>105</v>
      </c>
      <c r="I177" s="43" t="s">
        <v>106</v>
      </c>
      <c r="J177" s="27" t="s">
        <v>107</v>
      </c>
      <c r="K177" s="27" t="s">
        <v>175</v>
      </c>
      <c r="L177" s="27" t="s">
        <v>108</v>
      </c>
      <c r="M177" s="27" t="s">
        <v>54</v>
      </c>
      <c r="N177" s="31" t="s">
        <v>46</v>
      </c>
      <c r="O177" s="31" t="s">
        <v>47</v>
      </c>
      <c r="P177" s="27" t="s">
        <v>52</v>
      </c>
      <c r="Q177" s="27" t="s">
        <v>52</v>
      </c>
      <c r="R177" s="37" t="s">
        <v>103</v>
      </c>
      <c r="S177" s="31" t="s">
        <v>44</v>
      </c>
      <c r="T177" s="29">
        <v>0.75</v>
      </c>
      <c r="U177" s="29">
        <v>0.85</v>
      </c>
      <c r="V177" s="29">
        <v>1</v>
      </c>
      <c r="W177" s="29">
        <v>0.9</v>
      </c>
      <c r="X177" s="29">
        <v>0.9</v>
      </c>
      <c r="Y177" s="31" t="s">
        <v>45</v>
      </c>
      <c r="Z177" s="32">
        <v>87</v>
      </c>
      <c r="AA177" s="32">
        <v>87</v>
      </c>
      <c r="AB177" s="33">
        <f t="shared" si="12"/>
        <v>1</v>
      </c>
      <c r="AC177" s="34" t="str">
        <f t="shared" si="13"/>
        <v>Verde</v>
      </c>
      <c r="AD177" s="32">
        <v>33</v>
      </c>
      <c r="AE177" s="32">
        <v>29</v>
      </c>
      <c r="AF177" s="33">
        <f t="shared" si="9"/>
        <v>0.87878787878787878</v>
      </c>
      <c r="AG177" s="34" t="str">
        <f t="shared" si="1"/>
        <v>Verde</v>
      </c>
      <c r="AH177" s="32">
        <v>24</v>
      </c>
      <c r="AI177" s="32">
        <v>18</v>
      </c>
      <c r="AJ177" s="33">
        <f t="shared" si="10"/>
        <v>0.75</v>
      </c>
      <c r="AK177" s="34" t="str">
        <f t="shared" si="3"/>
        <v>Rojo</v>
      </c>
      <c r="AL177" s="32">
        <v>25</v>
      </c>
      <c r="AM177" s="32">
        <v>13</v>
      </c>
      <c r="AN177" s="33">
        <f t="shared" si="11"/>
        <v>0.52</v>
      </c>
      <c r="AO177" s="34" t="str">
        <f t="shared" si="5"/>
        <v>Rojo</v>
      </c>
      <c r="AP177" s="35">
        <v>0.79</v>
      </c>
      <c r="AQ177" s="33">
        <f t="shared" si="6"/>
        <v>0.87777777777777777</v>
      </c>
      <c r="AR177" s="34" t="str">
        <f t="shared" si="7"/>
        <v>Verde</v>
      </c>
    </row>
    <row r="178" spans="1:44" ht="16.5" hidden="1" customHeight="1" x14ac:dyDescent="0.25">
      <c r="A178" s="26" t="s">
        <v>40</v>
      </c>
      <c r="B178" s="27">
        <v>2024</v>
      </c>
      <c r="C178" s="28" t="s">
        <v>178</v>
      </c>
      <c r="D178" s="28" t="s">
        <v>72</v>
      </c>
      <c r="E178" s="27" t="s">
        <v>73</v>
      </c>
      <c r="F178" s="27" t="s">
        <v>74</v>
      </c>
      <c r="G178" s="27" t="s">
        <v>109</v>
      </c>
      <c r="H178" s="27" t="s">
        <v>110</v>
      </c>
      <c r="I178" s="43" t="s">
        <v>111</v>
      </c>
      <c r="J178" s="27" t="s">
        <v>176</v>
      </c>
      <c r="K178" s="27" t="s">
        <v>177</v>
      </c>
      <c r="L178" s="27" t="s">
        <v>112</v>
      </c>
      <c r="M178" s="27" t="s">
        <v>54</v>
      </c>
      <c r="N178" s="31" t="s">
        <v>46</v>
      </c>
      <c r="O178" s="31" t="s">
        <v>47</v>
      </c>
      <c r="P178" s="27" t="s">
        <v>52</v>
      </c>
      <c r="Q178" s="27" t="s">
        <v>52</v>
      </c>
      <c r="R178" s="37" t="s">
        <v>103</v>
      </c>
      <c r="S178" s="31" t="s">
        <v>44</v>
      </c>
      <c r="T178" s="29">
        <v>0.8</v>
      </c>
      <c r="U178" s="29">
        <v>0.9</v>
      </c>
      <c r="V178" s="29">
        <v>1</v>
      </c>
      <c r="W178" s="29">
        <v>1</v>
      </c>
      <c r="X178" s="29">
        <v>1</v>
      </c>
      <c r="Y178" s="31" t="s">
        <v>45</v>
      </c>
      <c r="Z178" s="32">
        <v>12</v>
      </c>
      <c r="AA178" s="32">
        <v>9</v>
      </c>
      <c r="AB178" s="33">
        <f t="shared" si="12"/>
        <v>0.75</v>
      </c>
      <c r="AC178" s="34" t="str">
        <f t="shared" si="13"/>
        <v>Rojo</v>
      </c>
      <c r="AD178" s="32">
        <v>11</v>
      </c>
      <c r="AE178" s="32">
        <v>11</v>
      </c>
      <c r="AF178" s="33">
        <f t="shared" si="9"/>
        <v>1</v>
      </c>
      <c r="AG178" s="34" t="str">
        <f t="shared" si="1"/>
        <v>Verde</v>
      </c>
      <c r="AH178" s="32">
        <v>5</v>
      </c>
      <c r="AI178" s="32">
        <v>5</v>
      </c>
      <c r="AJ178" s="33">
        <f t="shared" si="10"/>
        <v>1</v>
      </c>
      <c r="AK178" s="34" t="str">
        <f t="shared" si="3"/>
        <v>Verde</v>
      </c>
      <c r="AL178" s="32">
        <v>10</v>
      </c>
      <c r="AM178" s="32">
        <v>10</v>
      </c>
      <c r="AN178" s="33">
        <f t="shared" si="11"/>
        <v>1</v>
      </c>
      <c r="AO178" s="34" t="str">
        <f t="shared" si="5"/>
        <v>Verde</v>
      </c>
      <c r="AP178" s="35">
        <v>0.94</v>
      </c>
      <c r="AQ178" s="33">
        <f t="shared" si="6"/>
        <v>0.94</v>
      </c>
      <c r="AR178" s="34" t="str">
        <f t="shared" si="7"/>
        <v>Verde</v>
      </c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  <row r="984" spans="1:44" ht="16.5" customHeigh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8"/>
      <c r="O984" s="18"/>
      <c r="P984" s="17"/>
      <c r="Q984" s="17"/>
      <c r="R984" s="18"/>
      <c r="S984" s="18"/>
      <c r="T984" s="18"/>
      <c r="U984" s="18"/>
      <c r="V984" s="18"/>
      <c r="W984" s="18"/>
      <c r="X984" s="19"/>
      <c r="Y984" s="18"/>
      <c r="Z984" s="18"/>
      <c r="AA984" s="18"/>
      <c r="AB984" s="18"/>
      <c r="AC984" s="18"/>
      <c r="AD984" s="18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16.5" customHeigh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8"/>
      <c r="O985" s="18"/>
      <c r="P985" s="17"/>
      <c r="Q985" s="17"/>
      <c r="R985" s="18"/>
      <c r="S985" s="18"/>
      <c r="T985" s="18"/>
      <c r="U985" s="18"/>
      <c r="V985" s="18"/>
      <c r="W985" s="18"/>
      <c r="X985" s="19"/>
      <c r="Y985" s="18"/>
      <c r="Z985" s="18"/>
      <c r="AA985" s="18"/>
      <c r="AB985" s="18"/>
      <c r="AC985" s="18"/>
      <c r="AD985" s="18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</row>
    <row r="986" spans="1:44" ht="16.5" customHeigh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8"/>
      <c r="O986" s="18"/>
      <c r="P986" s="17"/>
      <c r="Q986" s="17"/>
      <c r="R986" s="18"/>
      <c r="S986" s="18"/>
      <c r="T986" s="18"/>
      <c r="U986" s="18"/>
      <c r="V986" s="18"/>
      <c r="W986" s="18"/>
      <c r="X986" s="19"/>
      <c r="Y986" s="18"/>
      <c r="Z986" s="18"/>
      <c r="AA986" s="18"/>
      <c r="AB986" s="18"/>
      <c r="AC986" s="18"/>
      <c r="AD986" s="18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</row>
    <row r="987" spans="1:44" ht="16.5" customHeigh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8"/>
      <c r="O987" s="18"/>
      <c r="P987" s="17"/>
      <c r="Q987" s="17"/>
      <c r="R987" s="18"/>
      <c r="S987" s="18"/>
      <c r="T987" s="18"/>
      <c r="U987" s="18"/>
      <c r="V987" s="18"/>
      <c r="W987" s="18"/>
      <c r="X987" s="19"/>
      <c r="Y987" s="18"/>
      <c r="Z987" s="18"/>
      <c r="AA987" s="18"/>
      <c r="AB987" s="18"/>
      <c r="AC987" s="18"/>
      <c r="AD987" s="18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</row>
    <row r="988" spans="1:44" ht="16.5" customHeigh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8"/>
      <c r="O988" s="18"/>
      <c r="P988" s="17"/>
      <c r="Q988" s="17"/>
      <c r="R988" s="18"/>
      <c r="S988" s="18"/>
      <c r="T988" s="18"/>
      <c r="U988" s="18"/>
      <c r="V988" s="18"/>
      <c r="W988" s="18"/>
      <c r="X988" s="19"/>
      <c r="Y988" s="18"/>
      <c r="Z988" s="18"/>
      <c r="AA988" s="18"/>
      <c r="AB988" s="18"/>
      <c r="AC988" s="18"/>
      <c r="AD988" s="18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</row>
    <row r="989" spans="1:44" ht="16.5" customHeigh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8"/>
      <c r="O989" s="18"/>
      <c r="P989" s="17"/>
      <c r="Q989" s="17"/>
      <c r="R989" s="18"/>
      <c r="S989" s="18"/>
      <c r="T989" s="18"/>
      <c r="U989" s="18"/>
      <c r="V989" s="18"/>
      <c r="W989" s="18"/>
      <c r="X989" s="19"/>
      <c r="Y989" s="18"/>
      <c r="Z989" s="18"/>
      <c r="AA989" s="18"/>
      <c r="AB989" s="18"/>
      <c r="AC989" s="18"/>
      <c r="AD989" s="18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</row>
    <row r="990" spans="1:44" ht="16.5" customHeigh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8"/>
      <c r="O990" s="18"/>
      <c r="P990" s="17"/>
      <c r="Q990" s="17"/>
      <c r="R990" s="18"/>
      <c r="S990" s="18"/>
      <c r="T990" s="18"/>
      <c r="U990" s="18"/>
      <c r="V990" s="18"/>
      <c r="W990" s="18"/>
      <c r="X990" s="19"/>
      <c r="Y990" s="18"/>
      <c r="Z990" s="18"/>
      <c r="AA990" s="18"/>
      <c r="AB990" s="18"/>
      <c r="AC990" s="18"/>
      <c r="AD990" s="18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</row>
    <row r="991" spans="1:44" ht="16.5" customHeigh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8"/>
      <c r="O991" s="18"/>
      <c r="P991" s="17"/>
      <c r="Q991" s="17"/>
      <c r="R991" s="18"/>
      <c r="S991" s="18"/>
      <c r="T991" s="18"/>
      <c r="U991" s="18"/>
      <c r="V991" s="18"/>
      <c r="W991" s="18"/>
      <c r="X991" s="19"/>
      <c r="Y991" s="18"/>
      <c r="Z991" s="18"/>
      <c r="AA991" s="18"/>
      <c r="AB991" s="18"/>
      <c r="AC991" s="18"/>
      <c r="AD991" s="18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</row>
    <row r="992" spans="1:44" ht="16.5" customHeigh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8"/>
      <c r="O992" s="18"/>
      <c r="P992" s="17"/>
      <c r="Q992" s="17"/>
      <c r="R992" s="18"/>
      <c r="S992" s="18"/>
      <c r="T992" s="18"/>
      <c r="U992" s="18"/>
      <c r="V992" s="18"/>
      <c r="W992" s="18"/>
      <c r="X992" s="19"/>
      <c r="Y992" s="18"/>
      <c r="Z992" s="18"/>
      <c r="AA992" s="18"/>
      <c r="AB992" s="18"/>
      <c r="AC992" s="18"/>
      <c r="AD992" s="18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</row>
    <row r="993" spans="1:44" ht="16.5" customHeigh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8"/>
      <c r="O993" s="18"/>
      <c r="P993" s="17"/>
      <c r="Q993" s="17"/>
      <c r="R993" s="18"/>
      <c r="S993" s="18"/>
      <c r="T993" s="18"/>
      <c r="U993" s="18"/>
      <c r="V993" s="18"/>
      <c r="W993" s="18"/>
      <c r="X993" s="19"/>
      <c r="Y993" s="18"/>
      <c r="Z993" s="18"/>
      <c r="AA993" s="18"/>
      <c r="AB993" s="18"/>
      <c r="AC993" s="18"/>
      <c r="AD993" s="18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</row>
    <row r="994" spans="1:44" ht="16.5" customHeigh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8"/>
      <c r="O994" s="18"/>
      <c r="P994" s="17"/>
      <c r="Q994" s="17"/>
      <c r="R994" s="18"/>
      <c r="S994" s="18"/>
      <c r="T994" s="18"/>
      <c r="U994" s="18"/>
      <c r="V994" s="18"/>
      <c r="W994" s="18"/>
      <c r="X994" s="19"/>
      <c r="Y994" s="18"/>
      <c r="Z994" s="18"/>
      <c r="AA994" s="18"/>
      <c r="AB994" s="18"/>
      <c r="AC994" s="18"/>
      <c r="AD994" s="18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</row>
    <row r="995" spans="1:44" ht="16.5" customHeigh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8"/>
      <c r="O995" s="18"/>
      <c r="P995" s="17"/>
      <c r="Q995" s="17"/>
      <c r="R995" s="18"/>
      <c r="S995" s="18"/>
      <c r="T995" s="18"/>
      <c r="U995" s="18"/>
      <c r="V995" s="18"/>
      <c r="W995" s="18"/>
      <c r="X995" s="19"/>
      <c r="Y995" s="18"/>
      <c r="Z995" s="18"/>
      <c r="AA995" s="18"/>
      <c r="AB995" s="18"/>
      <c r="AC995" s="18"/>
      <c r="AD995" s="18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</row>
    <row r="996" spans="1:44" ht="16.5" customHeigh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8"/>
      <c r="O996" s="18"/>
      <c r="P996" s="17"/>
      <c r="Q996" s="17"/>
      <c r="R996" s="18"/>
      <c r="S996" s="18"/>
      <c r="T996" s="18"/>
      <c r="U996" s="18"/>
      <c r="V996" s="18"/>
      <c r="W996" s="18"/>
      <c r="X996" s="19"/>
      <c r="Y996" s="18"/>
      <c r="Z996" s="18"/>
      <c r="AA996" s="18"/>
      <c r="AB996" s="18"/>
      <c r="AC996" s="18"/>
      <c r="AD996" s="18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</row>
    <row r="997" spans="1:44" ht="16.5" customHeigh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8"/>
      <c r="O997" s="18"/>
      <c r="P997" s="17"/>
      <c r="Q997" s="17"/>
      <c r="R997" s="18"/>
      <c r="S997" s="18"/>
      <c r="T997" s="18"/>
      <c r="U997" s="18"/>
      <c r="V997" s="18"/>
      <c r="W997" s="18"/>
      <c r="X997" s="19"/>
      <c r="Y997" s="18"/>
      <c r="Z997" s="18"/>
      <c r="AA997" s="18"/>
      <c r="AB997" s="18"/>
      <c r="AC997" s="18"/>
      <c r="AD997" s="18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</row>
    <row r="998" spans="1:44" ht="16.5" customHeigh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8"/>
      <c r="O998" s="18"/>
      <c r="P998" s="17"/>
      <c r="Q998" s="17"/>
      <c r="R998" s="18"/>
      <c r="S998" s="18"/>
      <c r="T998" s="18"/>
      <c r="U998" s="18"/>
      <c r="V998" s="18"/>
      <c r="W998" s="18"/>
      <c r="X998" s="19"/>
      <c r="Y998" s="18"/>
      <c r="Z998" s="18"/>
      <c r="AA998" s="18"/>
      <c r="AB998" s="18"/>
      <c r="AC998" s="18"/>
      <c r="AD998" s="18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</row>
    <row r="999" spans="1:44" ht="16.5" customHeigh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8"/>
      <c r="O999" s="18"/>
      <c r="P999" s="17"/>
      <c r="Q999" s="17"/>
      <c r="R999" s="18"/>
      <c r="S999" s="18"/>
      <c r="T999" s="18"/>
      <c r="U999" s="18"/>
      <c r="V999" s="18"/>
      <c r="W999" s="18"/>
      <c r="X999" s="19"/>
      <c r="Y999" s="18"/>
      <c r="Z999" s="18"/>
      <c r="AA999" s="18"/>
      <c r="AB999" s="18"/>
      <c r="AC999" s="18"/>
      <c r="AD999" s="18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</row>
    <row r="1000" spans="1:44" ht="16.5" customHeight="1" x14ac:dyDescent="0.3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8"/>
      <c r="O1000" s="18"/>
      <c r="P1000" s="17"/>
      <c r="Q1000" s="17"/>
      <c r="R1000" s="18"/>
      <c r="S1000" s="18"/>
      <c r="T1000" s="18"/>
      <c r="U1000" s="18"/>
      <c r="V1000" s="18"/>
      <c r="W1000" s="18"/>
      <c r="X1000" s="19"/>
      <c r="Y1000" s="18"/>
      <c r="Z1000" s="18"/>
      <c r="AA1000" s="18"/>
      <c r="AB1000" s="18"/>
      <c r="AC1000" s="18"/>
      <c r="AD1000" s="18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G4:AG178 AK4:AK178 AO4:AO178 AR4:AR178 AC171:AC178">
    <cfRule type="cellIs" dxfId="7" priority="5" operator="equal">
      <formula>0</formula>
    </cfRule>
    <cfRule type="containsText" dxfId="6" priority="6" operator="containsText" text="ROJO">
      <formula>NOT(ISERROR(SEARCH(("ROJO"),(AC4))))</formula>
    </cfRule>
    <cfRule type="containsText" dxfId="5" priority="7" operator="containsText" text="AMARILLO">
      <formula>NOT(ISERROR(SEARCH(("AMARILLO"),(AC4))))</formula>
    </cfRule>
    <cfRule type="containsText" dxfId="4" priority="8" operator="containsText" text="VERDE">
      <formula>NOT(ISERROR(SEARCH(("VERDE"),(AC4))))</formula>
    </cfRule>
  </conditionalFormatting>
  <conditionalFormatting sqref="AC141:AC170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/>
  <colBreaks count="1" manualBreakCount="1">
    <brk id="18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FIT_1 GCJSA1 </vt:lpstr>
      <vt:lpstr>DES01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Antonio Gómez</cp:lastModifiedBy>
  <cp:lastPrinted>2024-10-03T20:26:59Z</cp:lastPrinted>
  <dcterms:created xsi:type="dcterms:W3CDTF">2024-06-22T16:17:50Z</dcterms:created>
  <dcterms:modified xsi:type="dcterms:W3CDTF">2025-04-14T21:47:35Z</dcterms:modified>
</cp:coreProperties>
</file>